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Приложение Барнаул" sheetId="1" state="hidden" r:id="rId1"/>
    <sheet name="Приложение Омск" sheetId="2" state="hidden" r:id="rId2"/>
    <sheet name="Приложение к Форме № 1.1 (КХЛ)" sheetId="3" state="visible" r:id="rId3"/>
  </sheets>
  <definedNames>
    <definedName name="Print_Titles" localSheetId="0">'Приложение Барнаул'!$4:$4</definedName>
    <definedName name="Print_Titles" localSheetId="1">'Приложение Омск'!$4:$4</definedName>
    <definedName name="_xlnm._FilterDatabase" localSheetId="2" hidden="1">'Приложение к Форме № 1.1 (КХЛ)'!#REF!</definedName>
    <definedName name="Print_Titles" localSheetId="2">'Приложение к Форме № 1.1 (КХЛ)'!#REF!</definedName>
  </definedNames>
  <calcPr/>
</workbook>
</file>

<file path=xl/sharedStrings.xml><?xml version="1.0" encoding="utf-8"?>
<sst xmlns="http://schemas.openxmlformats.org/spreadsheetml/2006/main" count="116" uniqueCount="116">
  <si>
    <t xml:space="preserve">Приложение № _____ к Форме № 3. Коммерческое предложение</t>
  </si>
  <si>
    <t xml:space="preserve">Лот № 2. Поставка мебели для Отделения в г.Барнаул</t>
  </si>
  <si>
    <t xml:space="preserve">№ п/п</t>
  </si>
  <si>
    <t xml:space="preserve">Наименование ТМЦ</t>
  </si>
  <si>
    <t xml:space="preserve">Единица измерения</t>
  </si>
  <si>
    <t xml:space="preserve">Потребность, в год.</t>
  </si>
  <si>
    <t xml:space="preserve">Место (адрес) поставки</t>
  </si>
  <si>
    <t xml:space="preserve">Срок поставки</t>
  </si>
  <si>
    <t xml:space="preserve">Цена без учета НДС, руб./шт.</t>
  </si>
  <si>
    <t xml:space="preserve">Цена  с учетом НДС, руб./шт.</t>
  </si>
  <si>
    <t xml:space="preserve">Стоимость  без учета НДС, руб.</t>
  </si>
  <si>
    <t xml:space="preserve">Стоимость с учетом НДС, руб.</t>
  </si>
  <si>
    <t xml:space="preserve">Стоимость доставки, без учета НДС, руб.</t>
  </si>
  <si>
    <t xml:space="preserve">Стоимость доставки, с учетом НДС, руб.</t>
  </si>
  <si>
    <t xml:space="preserve">Итого стоимость без учета НДС, руб.</t>
  </si>
  <si>
    <t xml:space="preserve">Итого стоимость с учетом НДС, руб.</t>
  </si>
  <si>
    <t>1*</t>
  </si>
  <si>
    <t>7**</t>
  </si>
  <si>
    <t xml:space="preserve">Стол эргономичный (правый), габариты 1350*900/600/500*760, материал столешницы ЛДСП 22мм, материал лицевой и боковых панелей ЛДСП 16мм. Цвет - орех таволато</t>
  </si>
  <si>
    <t>шт.</t>
  </si>
  <si>
    <t xml:space="preserve">г. Барнаул, ул. Карла Маркса, 124</t>
  </si>
  <si>
    <t xml:space="preserve">Не более одного календарного месяца с момента получения заявки на поставку мебели. Поставка осуществляется партионно, после согласования количества партии с Заказчиком.</t>
  </si>
  <si>
    <t xml:space="preserve">Стол эргономичный (левый),  габариты 1350*900/600/500*760, материал столешницы ЛДСП 22мм, материал лицевой и боковых панелей ЛДСП 16мм. Цвет - орех таволато</t>
  </si>
  <si>
    <t xml:space="preserve">Тумба приставная с замком, размер 500*500*760, материал топа ЛДСП 22мм, материал корпуса ЛДСП 16мм. Тумба состоит из 3 выдвижных ящиков на направляющих полного выдвижения, верхний ящик оснащен замком,  между топом тумбы и ящиками предусмотрена ниша. Цвет - орех таволато</t>
  </si>
  <si>
    <t xml:space="preserve">Шкаф для одежды, габариты 760*550*2000, материал корпуса шкафа ЛДСП толщиной 16мм, верхний топ, нижний топ и полки  ЛДСП 22мм, материал дверей ЛДСП 16мм. Шкаф состоит их верхней полки для головных уборов, нижней полки для обуви. В шкафу устанавливается продольная штанга из хромированного металла. Цвет- орех таволато</t>
  </si>
  <si>
    <t xml:space="preserve">Шкаф для документов (5 секций), габариты 760*390*2000. Материал корпуса шкафа ЛДСП толщиной 16мм, верхний топ, нижний топ и полки  ЛДСП 22мм, материал дверей ЛДСП 16мм. Двери предусмотрены  на 2 нижних секции шкафа. Цвет- орех таволато</t>
  </si>
  <si>
    <t xml:space="preserve">Шкаф для документов (2 секции), габариты 760*390*840. Материал корпуса шкафа ЛДСП толщиной 16мм, верхний топ, нижний топ и полки  ЛДСП 22мм, материал дверей ЛДСП 16мм. Двери предусмотрены. Цвет- орех таволато</t>
  </si>
  <si>
    <t xml:space="preserve">Кресло Юпитер.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Должна быть фиксация спинки в положении отодвинутом от сиденья. Возможность регулирования высоты спинки.  Материал обивки -ткань. Цветовое исполнение - черный</t>
  </si>
  <si>
    <t xml:space="preserve">Стул офисный ИЗО. Опора - металлические ножки на основе сварной рамы из овального профиля 1,3мм. Внешняя сторона сиденья и спинки должна иметь  декоративную пластиковую крышку. Покрытие каркаса: полимерное черного цвета. Рабочая нагрузка - до 140 кг. Исполнение - черный текстиль.</t>
  </si>
  <si>
    <t xml:space="preserve">Кресло офисное СН 668.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Возможность регулирования высоты спинки. Материал обивки -искусственная кожа. Цветовое исполнение - черный</t>
  </si>
  <si>
    <t xml:space="preserve">Шкаф картотека "Практик" (металлический). Габариты внешние 408x480х1305 мм, габариты внутренние327x424х255 мм, шкаф оснащен полками в количестве 4 шт. Цвет - серый.</t>
  </si>
  <si>
    <t xml:space="preserve">* Столбцы 1-6 заполняются Исполнителем Технического задания</t>
  </si>
  <si>
    <t xml:space="preserve">**  7-14 заполняются Участником отбора</t>
  </si>
  <si>
    <t xml:space="preserve">Исполнитель: </t>
  </si>
  <si>
    <t xml:space="preserve">Ведущий специалист по административным Логачева Н.А.</t>
  </si>
  <si>
    <t xml:space="preserve">Дата: ___/___/_______</t>
  </si>
  <si>
    <t xml:space="preserve">Руководитель Службы исполнителя: </t>
  </si>
  <si>
    <t xml:space="preserve">Начальник управления АПБ Дерюгина Н.В.</t>
  </si>
  <si>
    <t>Заказчик:</t>
  </si>
  <si>
    <t xml:space="preserve">Руководитель Службы Заказчика:</t>
  </si>
  <si>
    <t xml:space="preserve">ЗГД по по организационным вопросам Андраханова Е.В.</t>
  </si>
  <si>
    <t>Согласовано:</t>
  </si>
  <si>
    <t xml:space="preserve">Начальник отдела МТО</t>
  </si>
  <si>
    <t xml:space="preserve">__________________/ Касилов С.В. /</t>
  </si>
  <si>
    <t xml:space="preserve">Служба инвестиционного планирования/Планово-бюджетная Служба (в зависимости от статей финансирования)</t>
  </si>
  <si>
    <t xml:space="preserve">_________________/Овчинников М.С./</t>
  </si>
  <si>
    <t xml:space="preserve">Заместитель генерального директора по развитию бизнеса</t>
  </si>
  <si>
    <t xml:space="preserve">_________________/Чуманов М.В./</t>
  </si>
  <si>
    <t xml:space="preserve">Заместитель генерального директора по организационным вопросам</t>
  </si>
  <si>
    <t xml:space="preserve">_________________/Андраханова Е.В./</t>
  </si>
  <si>
    <t xml:space="preserve">Лот № 3. Поставка мебели для Отделения в г.Омск</t>
  </si>
  <si>
    <t xml:space="preserve">Стул "София".Основание стула - хромированный металлический каркас. Высокие подлокотники с кожаными накладками стула София, обеспечивают сидящему повышенный комфорт. Ширина 560 мм Глубина 600мм Высота со спинкой 830 Высота до сиденья 450 мм</t>
  </si>
  <si>
    <t xml:space="preserve">г.Омск, ул.Фрунзе, 54</t>
  </si>
  <si>
    <t xml:space="preserve">Стеллаж открытый (6 секций) 410*400*2180. Материалкорпуса из ЛДСП толщиной 16мм.  Шкаф состоит из каркаса и шести полок. Цвет Ольха</t>
  </si>
  <si>
    <t xml:space="preserve">Стеллаж открытый (6 секций) 410*400*2180. Материалкорпуса из ЛДСП толщиной 16мм.  Шкаф состоит из каркаса и шести полок. Цвет Беленый дуб</t>
  </si>
  <si>
    <t xml:space="preserve">Приложение к Форме № 1</t>
  </si>
  <si>
    <t xml:space="preserve">Коммерческое предложение к Отбору № 21-2023</t>
  </si>
  <si>
    <t xml:space="preserve">/наименование Претендента/</t>
  </si>
  <si>
    <t xml:space="preserve">от «       »  __________________  2023 г.</t>
  </si>
  <si>
    <t xml:space="preserve">Стоимость оказания услуг по организации чартерных авиаперевозок во время проведения регулярного Чемпионата КХЛ сезона 2023–2024 гг.</t>
  </si>
  <si>
    <t xml:space="preserve">Дата авиаперелета</t>
  </si>
  <si>
    <t>Направление</t>
  </si>
  <si>
    <t xml:space="preserve">Время вылета (местное)</t>
  </si>
  <si>
    <t xml:space="preserve">Стоимость авиаперевозки без учета НДС, руб.</t>
  </si>
  <si>
    <t xml:space="preserve">Стоимость авиаперевозки с учетом НДС, руб.</t>
  </si>
  <si>
    <t xml:space="preserve">Стоимость предоставления бизнес-зала в аэропортах прибытия/убытия без учета НДС, руб.</t>
  </si>
  <si>
    <t xml:space="preserve">Стоимость предоставления бизнес-зала в аэропортах прибытия/убытия с учетом НДС, руб.</t>
  </si>
  <si>
    <t xml:space="preserve">Общая стоимость авиаперевозки без учета НДС, руб.</t>
  </si>
  <si>
    <t xml:space="preserve">Общая стоимость авиаперевозки с учетом НДС, руб.</t>
  </si>
  <si>
    <t>5**</t>
  </si>
  <si>
    <t>9**</t>
  </si>
  <si>
    <t xml:space="preserve">Омск – Новосибирск</t>
  </si>
  <si>
    <t xml:space="preserve">Новосибирск - Нижнекамск</t>
  </si>
  <si>
    <t xml:space="preserve">Нижнекамск - Екатеринбург</t>
  </si>
  <si>
    <t xml:space="preserve">Екатеринбург - Омск</t>
  </si>
  <si>
    <t xml:space="preserve">Омск - Москва</t>
  </si>
  <si>
    <t xml:space="preserve">Москва – Нижний Новгород</t>
  </si>
  <si>
    <t xml:space="preserve">Нижний Новгород - Казань</t>
  </si>
  <si>
    <t xml:space="preserve">Казань - Омск</t>
  </si>
  <si>
    <t xml:space="preserve">Москва - Самара</t>
  </si>
  <si>
    <t xml:space="preserve">Самара - Магнитогорск</t>
  </si>
  <si>
    <t xml:space="preserve">Магнитогорск - Казань</t>
  </si>
  <si>
    <t xml:space="preserve">Омск - С.Петербург</t>
  </si>
  <si>
    <t xml:space="preserve">С.Петербург - Сочи</t>
  </si>
  <si>
    <t xml:space="preserve">Сочи - Минск</t>
  </si>
  <si>
    <t xml:space="preserve">Минск - Москва</t>
  </si>
  <si>
    <t xml:space="preserve">Москва - Омск</t>
  </si>
  <si>
    <t xml:space="preserve">Омск - Нижнекамск</t>
  </si>
  <si>
    <t xml:space="preserve">Нижнекамск - Челябинск</t>
  </si>
  <si>
    <t xml:space="preserve">Челябинск - Уфа</t>
  </si>
  <si>
    <t xml:space="preserve">Уфа – Омск</t>
  </si>
  <si>
    <t xml:space="preserve">Омск - Новосибирск</t>
  </si>
  <si>
    <t xml:space="preserve">Новосибирск -Астана</t>
  </si>
  <si>
    <t xml:space="preserve">Астана - Самара</t>
  </si>
  <si>
    <t xml:space="preserve">Самара - Омск</t>
  </si>
  <si>
    <t xml:space="preserve">Омск - Владивосток</t>
  </si>
  <si>
    <t xml:space="preserve">Владивосток - Хабаровск</t>
  </si>
  <si>
    <t xml:space="preserve">Хабаровск - Омск</t>
  </si>
  <si>
    <t xml:space="preserve">Москва - Ярославль</t>
  </si>
  <si>
    <t xml:space="preserve">Ярославль - Череповец</t>
  </si>
  <si>
    <t xml:space="preserve">Череповец - Омск</t>
  </si>
  <si>
    <t xml:space="preserve">Омск - Астана</t>
  </si>
  <si>
    <t xml:space="preserve">Астана - Магнитогорск</t>
  </si>
  <si>
    <t xml:space="preserve">Магнитогорск - Омск</t>
  </si>
  <si>
    <t xml:space="preserve">Омск - Уфа</t>
  </si>
  <si>
    <t xml:space="preserve">Уфа - Екатеринбург</t>
  </si>
  <si>
    <t xml:space="preserve">Омск - Челябинск</t>
  </si>
  <si>
    <t xml:space="preserve">Челябинск - Магнитогорск</t>
  </si>
  <si>
    <t>ИТОГО</t>
  </si>
  <si>
    <t xml:space="preserve">* - пункты отправления, даты и время вылетов согласуются сторонами дополнительно за 7 календарных дней до вылета</t>
  </si>
  <si>
    <t xml:space="preserve">** - В случае, если организация работает по УСН, столбцы 5, 7 и 9 не заполняются, в них необходимо указать «НДС не облагается».</t>
  </si>
  <si>
    <t xml:space="preserve">В стоимость услуг включены все расходы, связанные с предоставлением и выполнением полета на воздушном судне (далее - ВС) с подготовленным экипажем, в том числе на каждый рейс: 
- заправка топливом ВС;
- экипировка ВС мягким инвентарем и средствами обслуживания;
- авиационная безопасность;
- охрана ВС;
- стоянка и парковка ВС;
- полное аэронавигационное и метеорологическое обеспечение;
- оперативное, предполетное, послеполётное техническое обслуживание и уборка салона ВС;
- противообледенительная обработка ВС (в случае необходимости);
- аэропортовое обслуживание пассажиров и дополнительное время их ожидания в случае увеличения игрового времени и прохождения допинг-контроля игроков;
- бортовое питание по «бизнес-классу» на 55 пассажиров и двойной рацион питания на рейсах свыше 5 часов полета, меню по согласованию с Заказчиком;
- услуги флайт-менеджера;
- организация и оплата дополнительных услуг грузчиков в аэропортах по работе с багажом Заказчика;
- регистрация пассажиров, паспортный контроль, распечатка и выкладка готовых посадочных талонов, предполетный досмотр по системе «fast-track»;
- сдача ПЦР тестов экипажем ВС не позднее, чем за 72 часа до рейса (в случае необходимости);
- все прямые расходы Исполнителя, связанные с посадкой ВС на запасной аэродром по метеоусловиям и по причине технической неисправности ВС;
- предоставление пассажирам тапочек (без брендирования) в количестве 70 шт. и экипировка кресел ВС подголовниками с клубной символикой в количестве 70 шт.;
- предоставление бизнес-зала на вылет/прилет (при получении подтверждения от Заказчика).</t>
  </si>
  <si>
    <t xml:space="preserve">Стоимость оказания услуг по организации авиаперевозок по каждому направлению фиксируется на весь период действия договора и не подлежит изменению.</t>
  </si>
  <si>
    <t>Должность</t>
  </si>
  <si>
    <t>(подпись)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</si>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</sst>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_р_._-;\-* #,##0.00_р_._-;_-* &quot;-&quot;??_р_._-;_-@_-"/>
    <numFmt numFmtId="161" formatCode="dd/mm/yyyy"/>
    <numFmt numFmtId="162" formatCode="h:mm;@"/>
  </numFmts>
  <fonts count="15">
    <font>
      <sz val="11.000000"/>
      <color theme="1"/>
      <name val="Calibri"/>
      <scheme val="minor"/>
    </font>
    <font>
      <sz val="11.000000"/>
      <color theme="1"/>
      <name val="Arial"/>
    </font>
    <font>
      <b/>
      <sz val="11.000000"/>
      <color theme="1"/>
      <name val="Arial"/>
    </font>
    <font>
      <b/>
      <sz val="14.000000"/>
      <color theme="1"/>
      <name val="Arial"/>
    </font>
    <font>
      <b/>
      <sz val="11.000000"/>
      <name val="Calibri"/>
    </font>
    <font>
      <b/>
      <sz val="10.000000"/>
      <name val="Arial"/>
    </font>
    <font>
      <sz val="10.000000"/>
      <name val="Arial"/>
    </font>
    <font>
      <sz val="10.000000"/>
      <color theme="1"/>
      <name val="Arial"/>
    </font>
    <font>
      <b/>
      <sz val="12.000000"/>
      <color theme="1"/>
      <name val="Calibri"/>
      <scheme val="minor"/>
    </font>
    <font>
      <sz val="11.000000"/>
      <name val="Calibri"/>
    </font>
    <font>
      <i/>
      <sz val="11.000000"/>
      <color theme="1"/>
      <name val="Calibri"/>
      <scheme val="minor"/>
    </font>
    <font>
      <b/>
      <i/>
      <sz val="10.000000"/>
      <name val="Arial"/>
    </font>
    <font>
      <b/>
      <sz val="11.000000"/>
      <color theme="1"/>
      <name val="Calibri"/>
      <scheme val="minor"/>
    </font>
    <font>
      <b/>
      <sz val="11.000000"/>
      <color indexed="2"/>
      <name val="Arial"/>
    </font>
    <font>
      <sz val="11.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1" fillId="0" borderId="0" numFmtId="0" xfId="0" applyFont="1" applyAlignment="1">
      <alignment vertical="center"/>
    </xf>
    <xf fontId="2" fillId="2" borderId="0" numFmtId="0" xfId="0" applyFont="1" applyFill="1"/>
    <xf fontId="1" fillId="0" borderId="0" numFmtId="0" xfId="0" applyFont="1"/>
    <xf fontId="3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Protection="1">
      <protection locked="0"/>
    </xf>
    <xf fontId="1" fillId="0" borderId="0" numFmtId="0" xfId="0" applyFont="1" applyProtection="1">
      <protection locked="0"/>
    </xf>
    <xf fontId="2" fillId="0" borderId="1" numFmtId="0" xfId="0" applyFont="1" applyBorder="1" applyAlignment="1">
      <alignment horizontal="center"/>
    </xf>
    <xf fontId="4" fillId="0" borderId="0" numFmtId="0" xfId="0" applyFont="1" applyAlignment="1">
      <alignment horizontal="center" vertical="center"/>
    </xf>
    <xf fontId="5" fillId="0" borderId="2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/>
    </xf>
    <xf fontId="6" fillId="0" borderId="2" numFmtId="0" xfId="0" applyFont="1" applyBorder="1" applyAlignment="1">
      <alignment horizontal="left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2" numFmtId="1" xfId="0" applyNumberFormat="1" applyFont="1" applyBorder="1" applyAlignment="1">
      <alignment horizontal="center" vertical="center"/>
    </xf>
    <xf fontId="7" fillId="0" borderId="2" numFmtId="160" xfId="0" applyNumberFormat="1" applyFont="1" applyBorder="1" applyAlignment="1">
      <alignment vertical="center" wrapText="1"/>
    </xf>
    <xf fontId="7" fillId="0" borderId="2" numFmtId="160" xfId="0" applyNumberFormat="1" applyFont="1" applyBorder="1" applyAlignment="1">
      <alignment vertical="center"/>
    </xf>
    <xf fontId="7" fillId="0" borderId="2" numFmtId="0" xfId="0" applyFont="1" applyBorder="1" applyAlignment="1">
      <alignment horizontal="left" vertical="center" wrapText="1"/>
    </xf>
    <xf fontId="6" fillId="0" borderId="0" numFmtId="49" xfId="0" applyNumberFormat="1" applyFont="1" applyAlignment="1">
      <alignment horizontal="left"/>
    </xf>
    <xf fontId="4" fillId="0" borderId="0" numFmtId="0" xfId="0" applyFont="1"/>
    <xf fontId="0" fillId="0" borderId="0" numFmtId="0" xfId="0" applyAlignment="1">
      <alignment horizontal="right"/>
    </xf>
    <xf fontId="8" fillId="3" borderId="2" numFmtId="0" xfId="0" applyFont="1" applyFill="1" applyBorder="1" applyAlignment="1">
      <alignment horizontal="center"/>
    </xf>
    <xf fontId="5" fillId="0" borderId="3" numFmtId="0" xfId="0" applyFont="1" applyBorder="1" applyAlignment="1">
      <alignment horizontal="center" vertical="center" wrapText="1"/>
    </xf>
    <xf fontId="5" fillId="2" borderId="2" numFmtId="0" xfId="0" applyFont="1" applyFill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 wrapText="1"/>
    </xf>
    <xf fontId="9" fillId="0" borderId="2" numFmtId="161" xfId="0" applyNumberFormat="1" applyFont="1" applyBorder="1" applyAlignment="1">
      <alignment horizontal="center" vertical="center" wrapText="1"/>
    </xf>
    <xf fontId="9" fillId="0" borderId="2" numFmtId="1" xfId="0" applyNumberFormat="1" applyFont="1" applyBorder="1" applyAlignment="1">
      <alignment horizontal="center" vertical="center" wrapText="1"/>
    </xf>
    <xf fontId="9" fillId="0" borderId="5" numFmtId="162" xfId="0" applyNumberFormat="1" applyFont="1" applyBorder="1" applyAlignment="1">
      <alignment horizontal="center" vertical="center" wrapText="1"/>
    </xf>
    <xf fontId="6" fillId="0" borderId="6" numFmtId="4" xfId="0" applyNumberFormat="1" applyFont="1" applyBorder="1" applyAlignment="1">
      <alignment horizontal="center" vertical="center"/>
    </xf>
    <xf fontId="0" fillId="0" borderId="2" numFmtId="4" xfId="0" applyNumberFormat="1" applyBorder="1" applyAlignment="1">
      <alignment horizontal="center" vertical="center"/>
    </xf>
    <xf fontId="10" fillId="0" borderId="2" numFmtId="4" xfId="0" applyNumberFormat="1" applyFont="1" applyBorder="1" applyAlignment="1">
      <alignment horizontal="center" vertical="center"/>
    </xf>
    <xf fontId="9" fillId="2" borderId="2" numFmtId="1" xfId="0" applyNumberFormat="1" applyFont="1" applyFill="1" applyBorder="1" applyAlignment="1">
      <alignment horizontal="center" vertical="center" wrapText="1"/>
    </xf>
    <xf fontId="6" fillId="0" borderId="7" numFmtId="4" xfId="0" applyNumberFormat="1" applyFont="1" applyBorder="1" applyAlignment="1">
      <alignment horizontal="center" vertical="center"/>
    </xf>
    <xf fontId="0" fillId="0" borderId="3" numFmtId="4" xfId="0" applyNumberFormat="1" applyBorder="1" applyAlignment="1">
      <alignment horizontal="center" vertical="center"/>
    </xf>
    <xf fontId="10" fillId="0" borderId="3" numFmtId="4" xfId="0" applyNumberFormat="1" applyFont="1" applyBorder="1" applyAlignment="1">
      <alignment horizontal="center" vertical="center"/>
    </xf>
    <xf fontId="2" fillId="4" borderId="5" numFmtId="0" xfId="0" applyFont="1" applyFill="1" applyBorder="1" applyAlignment="1">
      <alignment horizontal="center" vertical="center" wrapText="1"/>
    </xf>
    <xf fontId="5" fillId="4" borderId="5" numFmtId="4" xfId="0" applyNumberFormat="1" applyFont="1" applyFill="1" applyBorder="1" applyAlignment="1">
      <alignment horizontal="center" vertical="center"/>
    </xf>
    <xf fontId="11" fillId="4" borderId="5" numFmtId="4" xfId="0" applyNumberFormat="1" applyFont="1" applyFill="1" applyBorder="1" applyAlignment="1">
      <alignment horizontal="center" vertical="center"/>
    </xf>
    <xf fontId="12" fillId="4" borderId="5" numFmtId="4" xfId="0" applyNumberFormat="1" applyFont="1" applyFill="1" applyBorder="1" applyAlignment="1">
      <alignment horizontal="center" vertical="center"/>
    </xf>
    <xf fontId="1" fillId="0" borderId="0" numFmtId="0" xfId="0" applyFont="1" applyAlignment="1">
      <alignment horizontal="center" vertical="center" wrapText="1"/>
    </xf>
    <xf fontId="5" fillId="2" borderId="0" numFmtId="1" xfId="0" applyNumberFormat="1" applyFont="1" applyFill="1" applyAlignment="1">
      <alignment horizontal="center" vertical="center"/>
    </xf>
    <xf fontId="5" fillId="2" borderId="0" numFmtId="4" xfId="0" applyNumberFormat="1" applyFont="1" applyFill="1" applyAlignment="1">
      <alignment horizontal="center" vertical="center"/>
    </xf>
    <xf fontId="0" fillId="0" borderId="0" numFmtId="4" xfId="0" applyNumberFormat="1" applyAlignment="1">
      <alignment horizontal="center" vertical="center"/>
    </xf>
    <xf fontId="0" fillId="0" borderId="0" numFmtId="0" xfId="0"/>
    <xf fontId="1" fillId="0" borderId="0" numFmtId="0" xfId="0" applyFont="1" applyAlignment="1">
      <alignment horizontal="left" vertical="center"/>
    </xf>
    <xf fontId="1" fillId="0" borderId="0" numFmtId="0" xfId="0" applyFont="1" applyAlignment="1">
      <alignment horizontal="left" vertical="center" wrapText="1"/>
    </xf>
    <xf fontId="13" fillId="0" borderId="0" numFmtId="0" xfId="0" applyFont="1" applyAlignment="1">
      <alignment horizontal="left" vertical="center"/>
    </xf>
    <xf fontId="14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70" workbookViewId="0">
      <selection activeCell="B15" activeCellId="0" sqref="B15:F15"/>
    </sheetView>
  </sheetViews>
  <sheetFormatPr defaultRowHeight="14.25"/>
  <cols>
    <col customWidth="1" min="1" max="1" style="1" width="4.140625"/>
    <col customWidth="1" min="2" max="2" width="73.85546875"/>
    <col customWidth="1" min="3" max="3" width="11"/>
    <col customWidth="1" min="4" max="4" width="21.85546875"/>
    <col customWidth="1" min="5" max="5" width="20.28515625"/>
    <col customWidth="1" min="6" max="6" width="33.140625"/>
    <col customWidth="1" min="7" max="7" width="12.42578125"/>
    <col customWidth="1" min="8" max="8" width="14.140625"/>
    <col customWidth="1" min="9" max="9" width="15.5703125"/>
    <col customWidth="1" min="10" max="10" width="15"/>
    <col customWidth="1" min="11" max="11" width="14.85546875"/>
    <col customWidth="1" min="12" max="12" width="17"/>
    <col customWidth="1" min="13" max="13" width="15"/>
    <col customWidth="1" min="14" max="14" width="15.28515625"/>
  </cols>
  <sheetData>
    <row r="1" ht="17.25" customHeight="1">
      <c r="A1" s="2"/>
      <c r="B1" s="3"/>
      <c r="C1" s="3"/>
      <c r="D1" s="3"/>
      <c r="E1" s="4"/>
      <c r="F1" s="3"/>
      <c r="G1" s="5" t="s">
        <v>0</v>
      </c>
      <c r="H1" s="5"/>
      <c r="I1" s="5"/>
      <c r="J1" s="5"/>
      <c r="K1" s="6"/>
    </row>
    <row r="2">
      <c r="A2" s="2"/>
      <c r="B2" s="3"/>
      <c r="C2" s="3"/>
      <c r="D2" s="3"/>
      <c r="E2" s="3"/>
      <c r="F2" s="3"/>
      <c r="G2" s="3"/>
      <c r="H2" s="3"/>
      <c r="I2" s="3"/>
      <c r="J2" s="3"/>
      <c r="K2" s="7"/>
    </row>
    <row r="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9" customFormat="1" ht="54" customHeight="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</row>
    <row r="5" s="9" customFormat="1">
      <c r="A5" s="10" t="s">
        <v>16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 t="s">
        <v>17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</row>
    <row r="6" s="9" customFormat="1" ht="81.75" customHeight="1">
      <c r="A6" s="11">
        <v>1</v>
      </c>
      <c r="B6" s="12" t="s">
        <v>18</v>
      </c>
      <c r="C6" s="13" t="s">
        <v>19</v>
      </c>
      <c r="D6" s="14">
        <v>5</v>
      </c>
      <c r="E6" s="13" t="s">
        <v>20</v>
      </c>
      <c r="F6" s="13" t="s">
        <v>21</v>
      </c>
      <c r="G6" s="15"/>
      <c r="H6" s="16">
        <f t="shared" ref="H6:H15" si="0">G6*1.18</f>
        <v>0</v>
      </c>
      <c r="I6" s="16">
        <f t="shared" ref="I6:I15" si="1">G6*D6</f>
        <v>0</v>
      </c>
      <c r="J6" s="16">
        <f t="shared" ref="J6:J15" si="2">I6*1.18</f>
        <v>0</v>
      </c>
      <c r="K6" s="16"/>
      <c r="L6" s="16"/>
      <c r="M6" s="16">
        <f t="shared" ref="M6:M15" si="3">K6+I6</f>
        <v>0</v>
      </c>
      <c r="N6" s="16">
        <f t="shared" ref="N6:N15" si="4">M6*1.18</f>
        <v>0</v>
      </c>
    </row>
    <row r="7" s="9" customFormat="1" ht="85.5" customHeight="1">
      <c r="A7" s="11">
        <v>2</v>
      </c>
      <c r="B7" s="12" t="s">
        <v>22</v>
      </c>
      <c r="C7" s="13" t="s">
        <v>19</v>
      </c>
      <c r="D7" s="14">
        <v>5</v>
      </c>
      <c r="E7" s="13" t="s">
        <v>20</v>
      </c>
      <c r="F7" s="13" t="s">
        <v>21</v>
      </c>
      <c r="G7" s="15"/>
      <c r="H7" s="16">
        <f t="shared" si="0"/>
        <v>0</v>
      </c>
      <c r="I7" s="16">
        <f t="shared" si="1"/>
        <v>0</v>
      </c>
      <c r="J7" s="16">
        <f t="shared" si="2"/>
        <v>0</v>
      </c>
      <c r="K7" s="16"/>
      <c r="L7" s="16"/>
      <c r="M7" s="16">
        <f t="shared" si="3"/>
        <v>0</v>
      </c>
      <c r="N7" s="16">
        <f t="shared" si="4"/>
        <v>0</v>
      </c>
    </row>
    <row r="8" s="9" customFormat="1" ht="84" customHeight="1">
      <c r="A8" s="11">
        <v>3</v>
      </c>
      <c r="B8" s="12" t="s">
        <v>23</v>
      </c>
      <c r="C8" s="13" t="s">
        <v>19</v>
      </c>
      <c r="D8" s="14">
        <v>10</v>
      </c>
      <c r="E8" s="13" t="s">
        <v>20</v>
      </c>
      <c r="F8" s="13" t="s">
        <v>21</v>
      </c>
      <c r="G8" s="15"/>
      <c r="H8" s="16">
        <f t="shared" si="0"/>
        <v>0</v>
      </c>
      <c r="I8" s="16">
        <f t="shared" si="1"/>
        <v>0</v>
      </c>
      <c r="J8" s="16">
        <f t="shared" si="2"/>
        <v>0</v>
      </c>
      <c r="K8" s="16"/>
      <c r="L8" s="16"/>
      <c r="M8" s="16">
        <f t="shared" si="3"/>
        <v>0</v>
      </c>
      <c r="N8" s="16">
        <f t="shared" si="4"/>
        <v>0</v>
      </c>
    </row>
    <row r="9" s="9" customFormat="1" ht="84" customHeight="1">
      <c r="A9" s="11">
        <v>4</v>
      </c>
      <c r="B9" s="12" t="s">
        <v>24</v>
      </c>
      <c r="C9" s="13" t="s">
        <v>19</v>
      </c>
      <c r="D9" s="14">
        <v>3</v>
      </c>
      <c r="E9" s="13" t="s">
        <v>20</v>
      </c>
      <c r="F9" s="13" t="s">
        <v>21</v>
      </c>
      <c r="G9" s="15"/>
      <c r="H9" s="16">
        <f t="shared" si="0"/>
        <v>0</v>
      </c>
      <c r="I9" s="16">
        <f t="shared" si="1"/>
        <v>0</v>
      </c>
      <c r="J9" s="16">
        <f t="shared" si="2"/>
        <v>0</v>
      </c>
      <c r="K9" s="16"/>
      <c r="L9" s="16"/>
      <c r="M9" s="16">
        <f t="shared" si="3"/>
        <v>0</v>
      </c>
      <c r="N9" s="16">
        <f t="shared" si="4"/>
        <v>0</v>
      </c>
    </row>
    <row r="10" s="9" customFormat="1" ht="85.5" customHeight="1">
      <c r="A10" s="11">
        <v>5</v>
      </c>
      <c r="B10" s="12" t="s">
        <v>25</v>
      </c>
      <c r="C10" s="13" t="s">
        <v>19</v>
      </c>
      <c r="D10" s="14">
        <v>5</v>
      </c>
      <c r="E10" s="13" t="s">
        <v>20</v>
      </c>
      <c r="F10" s="13" t="s">
        <v>21</v>
      </c>
      <c r="G10" s="15"/>
      <c r="H10" s="16">
        <f t="shared" si="0"/>
        <v>0</v>
      </c>
      <c r="I10" s="16">
        <f t="shared" si="1"/>
        <v>0</v>
      </c>
      <c r="J10" s="16">
        <f t="shared" si="2"/>
        <v>0</v>
      </c>
      <c r="K10" s="16"/>
      <c r="L10" s="16"/>
      <c r="M10" s="16">
        <f t="shared" si="3"/>
        <v>0</v>
      </c>
      <c r="N10" s="16">
        <f t="shared" si="4"/>
        <v>0</v>
      </c>
    </row>
    <row r="11" s="9" customFormat="1" ht="85.5" customHeight="1">
      <c r="A11" s="11">
        <v>6</v>
      </c>
      <c r="B11" s="12" t="s">
        <v>26</v>
      </c>
      <c r="C11" s="13" t="s">
        <v>19</v>
      </c>
      <c r="D11" s="14">
        <v>5</v>
      </c>
      <c r="E11" s="13" t="s">
        <v>20</v>
      </c>
      <c r="F11" s="13" t="s">
        <v>21</v>
      </c>
      <c r="G11" s="15"/>
      <c r="H11" s="16">
        <f t="shared" si="0"/>
        <v>0</v>
      </c>
      <c r="I11" s="16">
        <f t="shared" si="1"/>
        <v>0</v>
      </c>
      <c r="J11" s="16">
        <f t="shared" si="2"/>
        <v>0</v>
      </c>
      <c r="K11" s="16"/>
      <c r="L11" s="16"/>
      <c r="M11" s="16">
        <f t="shared" si="3"/>
        <v>0</v>
      </c>
      <c r="N11" s="16">
        <f t="shared" si="4"/>
        <v>0</v>
      </c>
    </row>
    <row r="12" s="9" customFormat="1" ht="88.5" customHeight="1">
      <c r="A12" s="11">
        <v>7</v>
      </c>
      <c r="B12" s="17" t="s">
        <v>27</v>
      </c>
      <c r="C12" s="13" t="s">
        <v>19</v>
      </c>
      <c r="D12" s="14">
        <v>10</v>
      </c>
      <c r="E12" s="13" t="s">
        <v>20</v>
      </c>
      <c r="F12" s="13" t="s">
        <v>21</v>
      </c>
      <c r="G12" s="15"/>
      <c r="H12" s="16">
        <f t="shared" si="0"/>
        <v>0</v>
      </c>
      <c r="I12" s="16">
        <f t="shared" si="1"/>
        <v>0</v>
      </c>
      <c r="J12" s="16">
        <f t="shared" si="2"/>
        <v>0</v>
      </c>
      <c r="K12" s="16"/>
      <c r="L12" s="16"/>
      <c r="M12" s="16">
        <f t="shared" si="3"/>
        <v>0</v>
      </c>
      <c r="N12" s="16">
        <f t="shared" si="4"/>
        <v>0</v>
      </c>
    </row>
    <row r="13" s="9" customFormat="1" ht="86.25" customHeight="1">
      <c r="A13" s="11">
        <v>8</v>
      </c>
      <c r="B13" s="12" t="s">
        <v>28</v>
      </c>
      <c r="C13" s="13" t="s">
        <v>19</v>
      </c>
      <c r="D13" s="14">
        <v>5</v>
      </c>
      <c r="E13" s="13" t="s">
        <v>20</v>
      </c>
      <c r="F13" s="13" t="s">
        <v>21</v>
      </c>
      <c r="G13" s="15"/>
      <c r="H13" s="16">
        <f t="shared" si="0"/>
        <v>0</v>
      </c>
      <c r="I13" s="16">
        <f t="shared" si="1"/>
        <v>0</v>
      </c>
      <c r="J13" s="16">
        <f t="shared" si="2"/>
        <v>0</v>
      </c>
      <c r="K13" s="16"/>
      <c r="L13" s="16"/>
      <c r="M13" s="16">
        <f t="shared" si="3"/>
        <v>0</v>
      </c>
      <c r="N13" s="16">
        <f t="shared" si="4"/>
        <v>0</v>
      </c>
    </row>
    <row r="14" s="9" customFormat="1" ht="86.25" customHeight="1">
      <c r="A14" s="11">
        <v>9</v>
      </c>
      <c r="B14" s="12" t="s">
        <v>29</v>
      </c>
      <c r="C14" s="13" t="s">
        <v>19</v>
      </c>
      <c r="D14" s="14">
        <v>2</v>
      </c>
      <c r="E14" s="13" t="s">
        <v>20</v>
      </c>
      <c r="F14" s="13" t="s">
        <v>21</v>
      </c>
      <c r="G14" s="15"/>
      <c r="H14" s="16">
        <f t="shared" si="0"/>
        <v>0</v>
      </c>
      <c r="I14" s="16">
        <f t="shared" si="1"/>
        <v>0</v>
      </c>
      <c r="J14" s="16">
        <f t="shared" si="2"/>
        <v>0</v>
      </c>
      <c r="K14" s="16"/>
      <c r="L14" s="16"/>
      <c r="M14" s="16">
        <f t="shared" si="3"/>
        <v>0</v>
      </c>
      <c r="N14" s="16">
        <f t="shared" si="4"/>
        <v>0</v>
      </c>
    </row>
    <row r="15" s="9" customFormat="1" ht="86.25" customHeight="1">
      <c r="A15" s="11">
        <v>10</v>
      </c>
      <c r="B15" s="12" t="s">
        <v>30</v>
      </c>
      <c r="C15" s="13" t="s">
        <v>19</v>
      </c>
      <c r="D15" s="14">
        <v>2</v>
      </c>
      <c r="E15" s="13" t="s">
        <v>20</v>
      </c>
      <c r="F15" s="13" t="s">
        <v>21</v>
      </c>
      <c r="G15" s="15"/>
      <c r="H15" s="16">
        <f t="shared" si="0"/>
        <v>0</v>
      </c>
      <c r="I15" s="16">
        <f t="shared" si="1"/>
        <v>0</v>
      </c>
      <c r="J15" s="16">
        <f t="shared" si="2"/>
        <v>0</v>
      </c>
      <c r="K15" s="16"/>
      <c r="L15" s="16"/>
      <c r="M15" s="16">
        <f t="shared" si="3"/>
        <v>0</v>
      </c>
      <c r="N15" s="16">
        <f t="shared" si="4"/>
        <v>0</v>
      </c>
    </row>
    <row r="17">
      <c r="B17" s="18" t="s">
        <v>31</v>
      </c>
    </row>
    <row r="18">
      <c r="B18" s="18" t="s">
        <v>32</v>
      </c>
    </row>
    <row r="20">
      <c r="B20" t="s">
        <v>33</v>
      </c>
      <c r="E20" t="s">
        <v>34</v>
      </c>
      <c r="H20" t="s">
        <v>35</v>
      </c>
    </row>
    <row r="21">
      <c r="B21" t="s">
        <v>36</v>
      </c>
      <c r="E21" t="s">
        <v>37</v>
      </c>
      <c r="H21" t="s">
        <v>35</v>
      </c>
    </row>
    <row r="22">
      <c r="B22" t="s">
        <v>38</v>
      </c>
      <c r="E22" t="s">
        <v>34</v>
      </c>
      <c r="H22" t="s">
        <v>35</v>
      </c>
    </row>
    <row r="23">
      <c r="B23" t="s">
        <v>39</v>
      </c>
      <c r="E23" t="s">
        <v>40</v>
      </c>
      <c r="H23" t="s">
        <v>35</v>
      </c>
    </row>
    <row r="26">
      <c r="B26" s="19" t="s">
        <v>41</v>
      </c>
    </row>
    <row r="27">
      <c r="B27" t="s">
        <v>42</v>
      </c>
      <c r="H27" t="s">
        <v>43</v>
      </c>
    </row>
    <row r="29">
      <c r="B29" t="s">
        <v>44</v>
      </c>
    </row>
    <row r="30">
      <c r="H30" t="s">
        <v>45</v>
      </c>
    </row>
    <row r="32">
      <c r="B32" t="s">
        <v>46</v>
      </c>
      <c r="H32" t="s">
        <v>47</v>
      </c>
    </row>
    <row r="33">
      <c r="B33" t="s">
        <v>48</v>
      </c>
      <c r="H33" t="s">
        <v>49</v>
      </c>
    </row>
  </sheetData>
  <mergeCells count="1">
    <mergeCell ref="A3:K3"/>
  </mergeCells>
  <printOptions headings="0" gridLines="0"/>
  <pageMargins left="0.31496062992125984" right="0.31496062992125984" top="0.23622047244094491" bottom="0.19685039370078738" header="0.19685039370078738" footer="0.31496062992125984"/>
  <pageSetup paperSize="9" scale="49" fitToWidth="1" fitToHeight="4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0" workbookViewId="0">
      <selection activeCell="B6" activeCellId="0" sqref="B6:F8"/>
    </sheetView>
  </sheetViews>
  <sheetFormatPr defaultRowHeight="14.25"/>
  <cols>
    <col customWidth="1" min="1" max="1" style="1" width="4.140625"/>
    <col customWidth="1" min="2" max="2" width="73.85546875"/>
    <col customWidth="1" min="3" max="3" width="11"/>
    <col customWidth="1" min="4" max="4" width="21.85546875"/>
    <col customWidth="1" min="5" max="5" width="20.28515625"/>
    <col customWidth="1" min="6" max="6" width="33.140625"/>
    <col customWidth="1" min="7" max="7" width="12.42578125"/>
    <col customWidth="1" min="8" max="8" width="14.140625"/>
    <col customWidth="1" min="9" max="9" width="15.5703125"/>
    <col customWidth="1" min="10" max="10" width="15"/>
    <col customWidth="1" min="11" max="11" width="14.85546875"/>
    <col customWidth="1" min="12" max="12" width="17"/>
    <col customWidth="1" min="13" max="13" width="15"/>
    <col customWidth="1" min="14" max="14" width="15.28515625"/>
  </cols>
  <sheetData>
    <row r="1" ht="17.25" customHeight="1">
      <c r="A1" s="2"/>
      <c r="B1" s="3"/>
      <c r="C1" s="3"/>
      <c r="D1" s="3"/>
      <c r="E1" s="4"/>
      <c r="F1" s="3"/>
      <c r="G1" s="5" t="s">
        <v>0</v>
      </c>
      <c r="H1" s="5"/>
      <c r="I1" s="5"/>
      <c r="J1" s="5"/>
      <c r="K1" s="6"/>
    </row>
    <row r="2">
      <c r="A2" s="2"/>
      <c r="B2" s="3"/>
      <c r="C2" s="3"/>
      <c r="D2" s="3"/>
      <c r="E2" s="3"/>
      <c r="F2" s="3"/>
      <c r="G2" s="3"/>
      <c r="H2" s="3"/>
      <c r="I2" s="3"/>
      <c r="J2" s="3"/>
      <c r="K2" s="7"/>
    </row>
    <row r="3">
      <c r="A3" s="8" t="s">
        <v>50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9" customFormat="1" ht="54" customHeight="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</row>
    <row r="5" s="9" customFormat="1">
      <c r="A5" s="10" t="s">
        <v>16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 t="s">
        <v>17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</row>
    <row r="6" s="9" customFormat="1" ht="81" customHeight="1">
      <c r="A6" s="11">
        <v>1</v>
      </c>
      <c r="B6" s="12" t="s">
        <v>51</v>
      </c>
      <c r="C6" s="13" t="s">
        <v>19</v>
      </c>
      <c r="D6" s="14">
        <v>10</v>
      </c>
      <c r="E6" s="13" t="s">
        <v>52</v>
      </c>
      <c r="F6" s="13" t="s">
        <v>21</v>
      </c>
      <c r="G6" s="15"/>
      <c r="H6" s="16">
        <f t="shared" ref="H6:H8" si="5">G6*1.18</f>
        <v>0</v>
      </c>
      <c r="I6" s="16">
        <f t="shared" ref="I6:I8" si="6">G6*D6</f>
        <v>0</v>
      </c>
      <c r="J6" s="16">
        <f t="shared" ref="J6:J8" si="7">I6*1.18</f>
        <v>0</v>
      </c>
      <c r="K6" s="16"/>
      <c r="L6" s="16"/>
      <c r="M6" s="16">
        <f t="shared" ref="M6:M8" si="8">K6+I6</f>
        <v>0</v>
      </c>
      <c r="N6" s="16">
        <f t="shared" ref="N6:N8" si="9">M6*1.18</f>
        <v>0</v>
      </c>
    </row>
    <row r="7" s="9" customFormat="1" ht="81" customHeight="1">
      <c r="A7" s="11">
        <v>2</v>
      </c>
      <c r="B7" s="12" t="s">
        <v>53</v>
      </c>
      <c r="C7" s="13" t="s">
        <v>19</v>
      </c>
      <c r="D7" s="14">
        <v>8</v>
      </c>
      <c r="E7" s="13" t="s">
        <v>52</v>
      </c>
      <c r="F7" s="13" t="s">
        <v>21</v>
      </c>
      <c r="G7" s="15"/>
      <c r="H7" s="16">
        <f t="shared" si="5"/>
        <v>0</v>
      </c>
      <c r="I7" s="16">
        <f t="shared" si="6"/>
        <v>0</v>
      </c>
      <c r="J7" s="16">
        <f t="shared" si="7"/>
        <v>0</v>
      </c>
      <c r="K7" s="16"/>
      <c r="L7" s="16"/>
      <c r="M7" s="16">
        <f t="shared" si="8"/>
        <v>0</v>
      </c>
      <c r="N7" s="16">
        <f t="shared" si="9"/>
        <v>0</v>
      </c>
    </row>
    <row r="8" s="9" customFormat="1" ht="81" customHeight="1">
      <c r="A8" s="11">
        <v>3</v>
      </c>
      <c r="B8" s="12" t="s">
        <v>54</v>
      </c>
      <c r="C8" s="13" t="s">
        <v>19</v>
      </c>
      <c r="D8" s="14">
        <v>8</v>
      </c>
      <c r="E8" s="13" t="s">
        <v>52</v>
      </c>
      <c r="F8" s="13" t="s">
        <v>21</v>
      </c>
      <c r="G8" s="15"/>
      <c r="H8" s="16">
        <f t="shared" si="5"/>
        <v>0</v>
      </c>
      <c r="I8" s="16">
        <f t="shared" si="6"/>
        <v>0</v>
      </c>
      <c r="J8" s="16">
        <f t="shared" si="7"/>
        <v>0</v>
      </c>
      <c r="K8" s="16"/>
      <c r="L8" s="16"/>
      <c r="M8" s="16">
        <f t="shared" si="8"/>
        <v>0</v>
      </c>
      <c r="N8" s="16">
        <f t="shared" si="9"/>
        <v>0</v>
      </c>
    </row>
    <row r="10">
      <c r="B10" s="18" t="s">
        <v>31</v>
      </c>
    </row>
    <row r="11">
      <c r="B11" s="18" t="s">
        <v>32</v>
      </c>
    </row>
    <row r="13">
      <c r="B13" t="s">
        <v>33</v>
      </c>
      <c r="E13" t="s">
        <v>34</v>
      </c>
      <c r="H13" t="s">
        <v>35</v>
      </c>
    </row>
    <row r="14">
      <c r="B14" t="s">
        <v>36</v>
      </c>
      <c r="E14" t="s">
        <v>37</v>
      </c>
      <c r="H14" t="s">
        <v>35</v>
      </c>
    </row>
    <row r="15">
      <c r="B15" t="s">
        <v>38</v>
      </c>
      <c r="E15" t="s">
        <v>34</v>
      </c>
      <c r="H15" t="s">
        <v>35</v>
      </c>
    </row>
    <row r="16">
      <c r="B16" t="s">
        <v>39</v>
      </c>
      <c r="E16" t="s">
        <v>40</v>
      </c>
      <c r="H16" t="s">
        <v>35</v>
      </c>
    </row>
    <row r="19">
      <c r="B19" s="19" t="s">
        <v>41</v>
      </c>
    </row>
    <row r="20">
      <c r="B20" t="s">
        <v>42</v>
      </c>
      <c r="H20" t="s">
        <v>43</v>
      </c>
    </row>
    <row r="22">
      <c r="B22" t="s">
        <v>44</v>
      </c>
    </row>
    <row r="23">
      <c r="H23" t="s">
        <v>45</v>
      </c>
    </row>
    <row r="25">
      <c r="B25" t="s">
        <v>46</v>
      </c>
      <c r="H25" t="s">
        <v>47</v>
      </c>
    </row>
    <row r="26">
      <c r="B26" t="s">
        <v>48</v>
      </c>
      <c r="H26" t="s">
        <v>49</v>
      </c>
    </row>
  </sheetData>
  <mergeCells count="1">
    <mergeCell ref="A3:K3"/>
  </mergeCells>
  <printOptions headings="0" gridLines="0"/>
  <pageMargins left="0.31496062992125984" right="0.31496062992125984" top="0.23622047244094491" bottom="0.19685039370078738" header="0.19685039370078738" footer="0.31496062992125984"/>
  <pageSetup paperSize="9" scale="49" fitToWidth="1" fitToHeight="4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5" workbookViewId="0">
      <selection activeCell="J9" activeCellId="0" sqref="J9"/>
    </sheetView>
  </sheetViews>
  <sheetFormatPr defaultRowHeight="14.25"/>
  <cols>
    <col customWidth="1" min="1" max="1" style="1" width="16.28125"/>
    <col customWidth="1" min="2" max="2" width="28.28125"/>
    <col customWidth="1" min="3" max="3" width="10.8515625"/>
    <col customWidth="1" min="4" max="4" width="19.8515625"/>
    <col customWidth="1" min="5" max="5" width="20.00390625"/>
    <col customWidth="1" min="6" max="6" width="29.140625"/>
    <col customWidth="1" min="7" max="7" width="29.00390625"/>
    <col customWidth="1" min="8" max="8" width="24.7109375"/>
    <col customWidth="1" min="9" max="9" width="24.140625"/>
    <col customWidth="1" min="10" max="10" width="14.28515625"/>
  </cols>
  <sheetData>
    <row r="1">
      <c r="A1" s="20" t="s">
        <v>55</v>
      </c>
      <c r="B1" s="20"/>
      <c r="C1" s="20"/>
      <c r="D1" s="20"/>
      <c r="E1" s="20"/>
      <c r="F1" s="20"/>
      <c r="G1" s="20"/>
      <c r="H1" s="20"/>
      <c r="I1" s="20"/>
    </row>
    <row r="2">
      <c r="A2" s="20" t="s">
        <v>56</v>
      </c>
      <c r="B2" s="20"/>
      <c r="C2" s="20"/>
      <c r="D2" s="20"/>
      <c r="E2" s="20"/>
      <c r="F2" s="20"/>
      <c r="G2" s="20"/>
      <c r="H2" s="20"/>
      <c r="I2" s="20"/>
    </row>
    <row r="3">
      <c r="A3" s="20" t="s">
        <v>57</v>
      </c>
      <c r="B3" s="20"/>
      <c r="C3" s="20"/>
      <c r="D3" s="20"/>
      <c r="E3" s="20"/>
      <c r="F3" s="20"/>
      <c r="G3" s="20"/>
      <c r="H3" s="20"/>
      <c r="I3" s="20"/>
    </row>
    <row r="4">
      <c r="A4" s="20" t="s">
        <v>58</v>
      </c>
      <c r="B4" s="20"/>
      <c r="C4" s="20"/>
      <c r="D4" s="20"/>
      <c r="E4" s="20"/>
      <c r="F4" s="20"/>
      <c r="G4" s="20"/>
      <c r="H4" s="20"/>
      <c r="I4" s="20"/>
    </row>
    <row r="5">
      <c r="A5" s="20"/>
      <c r="B5" s="20"/>
      <c r="C5" s="20"/>
      <c r="D5" s="20"/>
      <c r="E5" s="20"/>
      <c r="F5" s="20"/>
      <c r="G5" s="20"/>
      <c r="H5" s="20"/>
      <c r="I5" s="20"/>
    </row>
    <row r="6" ht="16.5">
      <c r="A6" s="21" t="s">
        <v>59</v>
      </c>
      <c r="B6" s="21"/>
      <c r="C6" s="21"/>
      <c r="D6" s="21"/>
      <c r="E6" s="21"/>
      <c r="F6" s="21"/>
      <c r="G6" s="21"/>
      <c r="H6" s="21"/>
      <c r="I6" s="21"/>
    </row>
    <row r="7" s="9" customFormat="1" ht="61.5" customHeight="1">
      <c r="A7" s="10" t="s">
        <v>60</v>
      </c>
      <c r="B7" s="10" t="s">
        <v>61</v>
      </c>
      <c r="C7" s="22" t="s">
        <v>62</v>
      </c>
      <c r="D7" s="10" t="s">
        <v>63</v>
      </c>
      <c r="E7" s="10" t="s">
        <v>64</v>
      </c>
      <c r="F7" s="23" t="s">
        <v>65</v>
      </c>
      <c r="G7" s="23" t="s">
        <v>66</v>
      </c>
      <c r="H7" s="10" t="s">
        <v>67</v>
      </c>
      <c r="I7" s="10" t="s">
        <v>68</v>
      </c>
    </row>
    <row r="8" s="9" customFormat="1" ht="18" customHeight="1">
      <c r="A8" s="10" t="s">
        <v>16</v>
      </c>
      <c r="B8" s="24">
        <v>2</v>
      </c>
      <c r="C8" s="25">
        <v>3</v>
      </c>
      <c r="D8" s="26">
        <v>4</v>
      </c>
      <c r="E8" s="10" t="s">
        <v>69</v>
      </c>
      <c r="F8" s="23">
        <v>6</v>
      </c>
      <c r="G8" s="23" t="s">
        <v>17</v>
      </c>
      <c r="H8" s="23">
        <v>8</v>
      </c>
      <c r="I8" s="10" t="s">
        <v>70</v>
      </c>
    </row>
    <row r="9" ht="16.5" customHeight="1">
      <c r="A9" s="27">
        <v>45189</v>
      </c>
      <c r="B9" s="28" t="s">
        <v>71</v>
      </c>
      <c r="C9" s="29">
        <v>0.66666666666666663</v>
      </c>
      <c r="D9" s="30">
        <v>0</v>
      </c>
      <c r="E9" s="31">
        <f>D9*1.2</f>
        <v>0</v>
      </c>
      <c r="F9" s="32">
        <v>0</v>
      </c>
      <c r="G9" s="32">
        <f>F9*1.2</f>
        <v>0</v>
      </c>
      <c r="H9" s="31">
        <f>D9+F9</f>
        <v>0</v>
      </c>
      <c r="I9" s="31">
        <f>E9+G9</f>
        <v>0</v>
      </c>
    </row>
    <row r="10" ht="16.5" customHeight="1">
      <c r="A10" s="27">
        <v>45190</v>
      </c>
      <c r="B10" s="28" t="s">
        <v>72</v>
      </c>
      <c r="C10" s="29">
        <v>0.97916666666666663</v>
      </c>
      <c r="D10" s="30">
        <v>0</v>
      </c>
      <c r="E10" s="31">
        <f t="shared" ref="E10:E50" si="10">D10*1.2</f>
        <v>0</v>
      </c>
      <c r="F10" s="32">
        <v>0</v>
      </c>
      <c r="G10" s="32">
        <f t="shared" ref="G10:G50" si="11">F10*1.2</f>
        <v>0</v>
      </c>
      <c r="H10" s="31">
        <f t="shared" ref="H10:H50" si="12">D10+F10</f>
        <v>0</v>
      </c>
      <c r="I10" s="31">
        <f t="shared" ref="I10:I50" si="13">E10+G10</f>
        <v>0</v>
      </c>
    </row>
    <row r="11" ht="16.5" customHeight="1">
      <c r="A11" s="27">
        <v>45192</v>
      </c>
      <c r="B11" s="28" t="s">
        <v>73</v>
      </c>
      <c r="C11" s="29">
        <v>0.875</v>
      </c>
      <c r="D11" s="30">
        <v>0</v>
      </c>
      <c r="E11" s="31">
        <f t="shared" si="10"/>
        <v>0</v>
      </c>
      <c r="F11" s="32">
        <v>0</v>
      </c>
      <c r="G11" s="32">
        <f t="shared" si="11"/>
        <v>0</v>
      </c>
      <c r="H11" s="31">
        <f t="shared" si="12"/>
        <v>0</v>
      </c>
      <c r="I11" s="31">
        <f t="shared" si="13"/>
        <v>0</v>
      </c>
    </row>
    <row r="12" ht="16.5" customHeight="1">
      <c r="A12" s="27">
        <v>45194</v>
      </c>
      <c r="B12" s="28" t="s">
        <v>74</v>
      </c>
      <c r="C12" s="29">
        <v>0.95833333333333337</v>
      </c>
      <c r="D12" s="30">
        <v>0</v>
      </c>
      <c r="E12" s="31">
        <f t="shared" si="10"/>
        <v>0</v>
      </c>
      <c r="F12" s="32">
        <v>0</v>
      </c>
      <c r="G12" s="32">
        <f t="shared" si="11"/>
        <v>0</v>
      </c>
      <c r="H12" s="31">
        <f t="shared" si="12"/>
        <v>0</v>
      </c>
      <c r="I12" s="31">
        <f t="shared" si="13"/>
        <v>0</v>
      </c>
    </row>
    <row r="13" ht="16.5" customHeight="1">
      <c r="A13" s="27">
        <v>45197</v>
      </c>
      <c r="B13" s="28" t="s">
        <v>75</v>
      </c>
      <c r="C13" s="29">
        <v>0.70833333333333337</v>
      </c>
      <c r="D13" s="30">
        <v>0</v>
      </c>
      <c r="E13" s="31">
        <f t="shared" si="10"/>
        <v>0</v>
      </c>
      <c r="F13" s="32">
        <v>0</v>
      </c>
      <c r="G13" s="32">
        <f t="shared" si="11"/>
        <v>0</v>
      </c>
      <c r="H13" s="31">
        <f t="shared" si="12"/>
        <v>0</v>
      </c>
      <c r="I13" s="31">
        <f t="shared" si="13"/>
        <v>0</v>
      </c>
    </row>
    <row r="14" ht="16.5" customHeight="1">
      <c r="A14" s="27">
        <v>45200</v>
      </c>
      <c r="B14" s="28" t="s">
        <v>76</v>
      </c>
      <c r="C14" s="29">
        <v>0.875</v>
      </c>
      <c r="D14" s="30">
        <v>0</v>
      </c>
      <c r="E14" s="31">
        <f t="shared" si="10"/>
        <v>0</v>
      </c>
      <c r="F14" s="32">
        <v>0</v>
      </c>
      <c r="G14" s="32">
        <f t="shared" si="11"/>
        <v>0</v>
      </c>
      <c r="H14" s="31">
        <f t="shared" si="12"/>
        <v>0</v>
      </c>
      <c r="I14" s="31">
        <f t="shared" si="13"/>
        <v>0</v>
      </c>
    </row>
    <row r="15" ht="16.5" customHeight="1">
      <c r="A15" s="27">
        <v>45202</v>
      </c>
      <c r="B15" s="28" t="s">
        <v>77</v>
      </c>
      <c r="C15" s="29">
        <v>0.95833333333333337</v>
      </c>
      <c r="D15" s="30">
        <v>0</v>
      </c>
      <c r="E15" s="31">
        <f t="shared" si="10"/>
        <v>0</v>
      </c>
      <c r="F15" s="32">
        <v>0</v>
      </c>
      <c r="G15" s="32">
        <f t="shared" si="11"/>
        <v>0</v>
      </c>
      <c r="H15" s="31">
        <f t="shared" si="12"/>
        <v>0</v>
      </c>
      <c r="I15" s="31">
        <f t="shared" si="13"/>
        <v>0</v>
      </c>
    </row>
    <row r="16" ht="16.5" customHeight="1">
      <c r="A16" s="27">
        <v>45204</v>
      </c>
      <c r="B16" s="33" t="s">
        <v>78</v>
      </c>
      <c r="C16" s="29">
        <v>0.95833333333333337</v>
      </c>
      <c r="D16" s="30">
        <v>0</v>
      </c>
      <c r="E16" s="31">
        <f t="shared" si="10"/>
        <v>0</v>
      </c>
      <c r="F16" s="32">
        <v>0</v>
      </c>
      <c r="G16" s="32">
        <f t="shared" si="11"/>
        <v>0</v>
      </c>
      <c r="H16" s="31">
        <f t="shared" si="12"/>
        <v>0</v>
      </c>
      <c r="I16" s="31">
        <f t="shared" si="13"/>
        <v>0</v>
      </c>
    </row>
    <row r="17" ht="16.5" customHeight="1">
      <c r="A17" s="27">
        <v>45216</v>
      </c>
      <c r="B17" s="33" t="s">
        <v>75</v>
      </c>
      <c r="C17" s="29">
        <v>0.70833333333333337</v>
      </c>
      <c r="D17" s="30">
        <v>0</v>
      </c>
      <c r="E17" s="31">
        <f t="shared" si="10"/>
        <v>0</v>
      </c>
      <c r="F17" s="32">
        <v>0</v>
      </c>
      <c r="G17" s="32">
        <f t="shared" si="11"/>
        <v>0</v>
      </c>
      <c r="H17" s="31">
        <f t="shared" si="12"/>
        <v>0</v>
      </c>
      <c r="I17" s="31">
        <f t="shared" si="13"/>
        <v>0</v>
      </c>
    </row>
    <row r="18" ht="16.5" customHeight="1">
      <c r="A18" s="27">
        <v>45217</v>
      </c>
      <c r="B18" s="33" t="s">
        <v>79</v>
      </c>
      <c r="C18" s="29">
        <v>0.95833333333333337</v>
      </c>
      <c r="D18" s="30">
        <v>0</v>
      </c>
      <c r="E18" s="31">
        <f t="shared" si="10"/>
        <v>0</v>
      </c>
      <c r="F18" s="32">
        <v>0</v>
      </c>
      <c r="G18" s="32">
        <f t="shared" si="11"/>
        <v>0</v>
      </c>
      <c r="H18" s="31">
        <f t="shared" si="12"/>
        <v>0</v>
      </c>
      <c r="I18" s="31">
        <f t="shared" si="13"/>
        <v>0</v>
      </c>
    </row>
    <row r="19" ht="16.5" customHeight="1">
      <c r="A19" s="27">
        <v>45219</v>
      </c>
      <c r="B19" s="28" t="s">
        <v>80</v>
      </c>
      <c r="C19" s="29">
        <v>0.95833333333333337</v>
      </c>
      <c r="D19" s="30">
        <v>0</v>
      </c>
      <c r="E19" s="31">
        <f t="shared" si="10"/>
        <v>0</v>
      </c>
      <c r="F19" s="32">
        <v>0</v>
      </c>
      <c r="G19" s="32">
        <f t="shared" si="11"/>
        <v>0</v>
      </c>
      <c r="H19" s="31">
        <f t="shared" si="12"/>
        <v>0</v>
      </c>
      <c r="I19" s="31">
        <f t="shared" si="13"/>
        <v>0</v>
      </c>
    </row>
    <row r="20" ht="16.5" customHeight="1">
      <c r="A20" s="27">
        <v>45221</v>
      </c>
      <c r="B20" s="28" t="s">
        <v>81</v>
      </c>
      <c r="C20" s="29">
        <v>0.875</v>
      </c>
      <c r="D20" s="30">
        <v>0</v>
      </c>
      <c r="E20" s="31">
        <f t="shared" si="10"/>
        <v>0</v>
      </c>
      <c r="F20" s="32">
        <v>0</v>
      </c>
      <c r="G20" s="32">
        <f t="shared" si="11"/>
        <v>0</v>
      </c>
      <c r="H20" s="31">
        <f t="shared" si="12"/>
        <v>0</v>
      </c>
      <c r="I20" s="31">
        <f t="shared" si="13"/>
        <v>0</v>
      </c>
    </row>
    <row r="21" ht="16.5" customHeight="1">
      <c r="A21" s="27">
        <v>45223</v>
      </c>
      <c r="B21" s="28" t="s">
        <v>78</v>
      </c>
      <c r="C21" s="29">
        <v>0.95833333333333337</v>
      </c>
      <c r="D21" s="30">
        <v>0</v>
      </c>
      <c r="E21" s="31">
        <f t="shared" si="10"/>
        <v>0</v>
      </c>
      <c r="F21" s="32">
        <v>0</v>
      </c>
      <c r="G21" s="32">
        <f t="shared" si="11"/>
        <v>0</v>
      </c>
      <c r="H21" s="31">
        <f t="shared" si="12"/>
        <v>0</v>
      </c>
      <c r="I21" s="31">
        <f t="shared" si="13"/>
        <v>0</v>
      </c>
    </row>
    <row r="22" ht="16.5" customHeight="1">
      <c r="A22" s="27">
        <v>45231</v>
      </c>
      <c r="B22" s="28" t="s">
        <v>82</v>
      </c>
      <c r="C22" s="29">
        <v>0.70833333333333337</v>
      </c>
      <c r="D22" s="30">
        <v>0</v>
      </c>
      <c r="E22" s="31">
        <f t="shared" si="10"/>
        <v>0</v>
      </c>
      <c r="F22" s="32">
        <v>0</v>
      </c>
      <c r="G22" s="32">
        <f t="shared" si="11"/>
        <v>0</v>
      </c>
      <c r="H22" s="31">
        <f t="shared" si="12"/>
        <v>0</v>
      </c>
      <c r="I22" s="31">
        <f t="shared" si="13"/>
        <v>0</v>
      </c>
    </row>
    <row r="23" ht="16.5" customHeight="1">
      <c r="A23" s="27">
        <v>45232</v>
      </c>
      <c r="B23" s="28" t="s">
        <v>83</v>
      </c>
      <c r="C23" s="29">
        <v>0.97916666666666663</v>
      </c>
      <c r="D23" s="30">
        <v>0</v>
      </c>
      <c r="E23" s="31">
        <f t="shared" si="10"/>
        <v>0</v>
      </c>
      <c r="F23" s="32">
        <v>0</v>
      </c>
      <c r="G23" s="32">
        <f t="shared" si="11"/>
        <v>0</v>
      </c>
      <c r="H23" s="31">
        <f t="shared" si="12"/>
        <v>0</v>
      </c>
      <c r="I23" s="31">
        <f t="shared" si="13"/>
        <v>0</v>
      </c>
    </row>
    <row r="24" ht="16.5" customHeight="1">
      <c r="A24" s="27">
        <v>45234</v>
      </c>
      <c r="B24" s="28" t="s">
        <v>84</v>
      </c>
      <c r="C24" s="29">
        <v>0.875</v>
      </c>
      <c r="D24" s="30">
        <v>0</v>
      </c>
      <c r="E24" s="31">
        <f t="shared" si="10"/>
        <v>0</v>
      </c>
      <c r="F24" s="32">
        <v>0</v>
      </c>
      <c r="G24" s="32">
        <f t="shared" si="11"/>
        <v>0</v>
      </c>
      <c r="H24" s="31">
        <f t="shared" si="12"/>
        <v>0</v>
      </c>
      <c r="I24" s="31">
        <f t="shared" si="13"/>
        <v>0</v>
      </c>
    </row>
    <row r="25" ht="16.5" customHeight="1">
      <c r="A25" s="27">
        <v>45236</v>
      </c>
      <c r="B25" s="28" t="s">
        <v>85</v>
      </c>
      <c r="C25" s="29">
        <v>0.96527777777777779</v>
      </c>
      <c r="D25" s="30">
        <v>0</v>
      </c>
      <c r="E25" s="31">
        <f t="shared" si="10"/>
        <v>0</v>
      </c>
      <c r="F25" s="32">
        <v>0</v>
      </c>
      <c r="G25" s="32">
        <f t="shared" si="11"/>
        <v>0</v>
      </c>
      <c r="H25" s="31">
        <f t="shared" si="12"/>
        <v>0</v>
      </c>
      <c r="I25" s="31">
        <f t="shared" si="13"/>
        <v>0</v>
      </c>
    </row>
    <row r="26" ht="16.5" customHeight="1">
      <c r="A26" s="27">
        <v>45239</v>
      </c>
      <c r="B26" s="33" t="s">
        <v>86</v>
      </c>
      <c r="C26" s="29">
        <v>0.97916666666666663</v>
      </c>
      <c r="D26" s="30">
        <v>0</v>
      </c>
      <c r="E26" s="31">
        <f t="shared" si="10"/>
        <v>0</v>
      </c>
      <c r="F26" s="32">
        <v>0</v>
      </c>
      <c r="G26" s="32">
        <f t="shared" si="11"/>
        <v>0</v>
      </c>
      <c r="H26" s="31">
        <f t="shared" si="12"/>
        <v>0</v>
      </c>
      <c r="I26" s="31">
        <f t="shared" si="13"/>
        <v>0</v>
      </c>
    </row>
    <row r="27" ht="16.5" customHeight="1">
      <c r="A27" s="27">
        <v>45248</v>
      </c>
      <c r="B27" s="33" t="s">
        <v>87</v>
      </c>
      <c r="C27" s="29">
        <v>0.70833333333333337</v>
      </c>
      <c r="D27" s="30">
        <v>0</v>
      </c>
      <c r="E27" s="31">
        <f t="shared" si="10"/>
        <v>0</v>
      </c>
      <c r="F27" s="32">
        <v>0</v>
      </c>
      <c r="G27" s="32">
        <f t="shared" si="11"/>
        <v>0</v>
      </c>
      <c r="H27" s="31">
        <f t="shared" si="12"/>
        <v>0</v>
      </c>
      <c r="I27" s="31">
        <f t="shared" si="13"/>
        <v>0</v>
      </c>
    </row>
    <row r="28" ht="16.5" customHeight="1">
      <c r="A28" s="27">
        <v>45249</v>
      </c>
      <c r="B28" s="33" t="s">
        <v>88</v>
      </c>
      <c r="C28" s="29">
        <v>0.875</v>
      </c>
      <c r="D28" s="30">
        <v>0</v>
      </c>
      <c r="E28" s="31">
        <f t="shared" si="10"/>
        <v>0</v>
      </c>
      <c r="F28" s="32">
        <v>0</v>
      </c>
      <c r="G28" s="32">
        <f t="shared" si="11"/>
        <v>0</v>
      </c>
      <c r="H28" s="31">
        <f t="shared" si="12"/>
        <v>0</v>
      </c>
      <c r="I28" s="31">
        <f t="shared" si="13"/>
        <v>0</v>
      </c>
    </row>
    <row r="29" ht="16.5" customHeight="1">
      <c r="A29" s="27">
        <v>45251</v>
      </c>
      <c r="B29" s="33" t="s">
        <v>89</v>
      </c>
      <c r="C29" s="29">
        <v>0.95833333333333337</v>
      </c>
      <c r="D29" s="30">
        <v>0</v>
      </c>
      <c r="E29" s="31">
        <f t="shared" si="10"/>
        <v>0</v>
      </c>
      <c r="F29" s="32">
        <v>0</v>
      </c>
      <c r="G29" s="32">
        <f t="shared" si="11"/>
        <v>0</v>
      </c>
      <c r="H29" s="31">
        <f t="shared" si="12"/>
        <v>0</v>
      </c>
      <c r="I29" s="31">
        <f t="shared" si="13"/>
        <v>0</v>
      </c>
    </row>
    <row r="30" ht="16.5" customHeight="1">
      <c r="A30" s="27">
        <v>45253</v>
      </c>
      <c r="B30" s="33" t="s">
        <v>90</v>
      </c>
      <c r="C30" s="29">
        <v>0.95833333333333337</v>
      </c>
      <c r="D30" s="30">
        <v>0</v>
      </c>
      <c r="E30" s="31">
        <f t="shared" si="10"/>
        <v>0</v>
      </c>
      <c r="F30" s="32">
        <v>0</v>
      </c>
      <c r="G30" s="32">
        <f t="shared" si="11"/>
        <v>0</v>
      </c>
      <c r="H30" s="31">
        <f t="shared" si="12"/>
        <v>0</v>
      </c>
      <c r="I30" s="31">
        <f t="shared" si="13"/>
        <v>0</v>
      </c>
    </row>
    <row r="31" ht="16.5" customHeight="1">
      <c r="A31" s="27">
        <v>45285</v>
      </c>
      <c r="B31" s="33" t="s">
        <v>91</v>
      </c>
      <c r="C31" s="29">
        <v>0.66666666666666663</v>
      </c>
      <c r="D31" s="30">
        <v>0</v>
      </c>
      <c r="E31" s="31">
        <f t="shared" si="10"/>
        <v>0</v>
      </c>
      <c r="F31" s="32">
        <v>0</v>
      </c>
      <c r="G31" s="32">
        <f t="shared" si="11"/>
        <v>0</v>
      </c>
      <c r="H31" s="31">
        <f t="shared" si="12"/>
        <v>0</v>
      </c>
      <c r="I31" s="31">
        <f t="shared" si="13"/>
        <v>0</v>
      </c>
    </row>
    <row r="32" ht="16.5" customHeight="1">
      <c r="A32" s="27">
        <v>45286</v>
      </c>
      <c r="B32" s="33" t="s">
        <v>92</v>
      </c>
      <c r="C32" s="29">
        <v>0.97916666666666663</v>
      </c>
      <c r="D32" s="30">
        <v>0</v>
      </c>
      <c r="E32" s="31">
        <f t="shared" si="10"/>
        <v>0</v>
      </c>
      <c r="F32" s="32">
        <v>0</v>
      </c>
      <c r="G32" s="32">
        <f t="shared" si="11"/>
        <v>0</v>
      </c>
      <c r="H32" s="31">
        <f t="shared" si="12"/>
        <v>0</v>
      </c>
      <c r="I32" s="31">
        <f t="shared" si="13"/>
        <v>0</v>
      </c>
    </row>
    <row r="33" ht="16.5" customHeight="1">
      <c r="A33" s="27">
        <v>45288</v>
      </c>
      <c r="B33" s="33" t="s">
        <v>93</v>
      </c>
      <c r="C33" s="29">
        <v>0.97916666666666663</v>
      </c>
      <c r="D33" s="30">
        <v>0</v>
      </c>
      <c r="E33" s="31">
        <f t="shared" si="10"/>
        <v>0</v>
      </c>
      <c r="F33" s="32">
        <v>0</v>
      </c>
      <c r="G33" s="32">
        <f t="shared" si="11"/>
        <v>0</v>
      </c>
      <c r="H33" s="31">
        <f t="shared" si="12"/>
        <v>0</v>
      </c>
      <c r="I33" s="31">
        <f t="shared" si="13"/>
        <v>0</v>
      </c>
    </row>
    <row r="34" ht="16.5" customHeight="1">
      <c r="A34" s="27">
        <v>45290</v>
      </c>
      <c r="B34" s="33" t="s">
        <v>94</v>
      </c>
      <c r="C34" s="29">
        <v>0.875</v>
      </c>
      <c r="D34" s="30">
        <v>0</v>
      </c>
      <c r="E34" s="31">
        <f t="shared" si="10"/>
        <v>0</v>
      </c>
      <c r="F34" s="32">
        <v>0</v>
      </c>
      <c r="G34" s="32">
        <f t="shared" si="11"/>
        <v>0</v>
      </c>
      <c r="H34" s="31">
        <f t="shared" si="12"/>
        <v>0</v>
      </c>
      <c r="I34" s="31">
        <f t="shared" si="13"/>
        <v>0</v>
      </c>
    </row>
    <row r="35" ht="16.5" customHeight="1">
      <c r="A35" s="27">
        <v>45298</v>
      </c>
      <c r="B35" s="33" t="s">
        <v>95</v>
      </c>
      <c r="C35" s="29">
        <v>0.54166666666666663</v>
      </c>
      <c r="D35" s="30">
        <v>0</v>
      </c>
      <c r="E35" s="31">
        <f t="shared" si="10"/>
        <v>0</v>
      </c>
      <c r="F35" s="32">
        <v>0</v>
      </c>
      <c r="G35" s="32">
        <f t="shared" si="11"/>
        <v>0</v>
      </c>
      <c r="H35" s="31">
        <f t="shared" si="12"/>
        <v>0</v>
      </c>
      <c r="I35" s="31">
        <f t="shared" si="13"/>
        <v>0</v>
      </c>
    </row>
    <row r="36" ht="16.5" customHeight="1">
      <c r="A36" s="27">
        <v>45301</v>
      </c>
      <c r="B36" s="33" t="s">
        <v>96</v>
      </c>
      <c r="C36" s="29">
        <v>0.95833333333333337</v>
      </c>
      <c r="D36" s="30">
        <v>0</v>
      </c>
      <c r="E36" s="31">
        <f t="shared" si="10"/>
        <v>0</v>
      </c>
      <c r="F36" s="32">
        <v>0</v>
      </c>
      <c r="G36" s="32">
        <f t="shared" si="11"/>
        <v>0</v>
      </c>
      <c r="H36" s="31">
        <f t="shared" si="12"/>
        <v>0</v>
      </c>
      <c r="I36" s="31">
        <f t="shared" si="13"/>
        <v>0</v>
      </c>
    </row>
    <row r="37" ht="16.5" customHeight="1">
      <c r="A37" s="27">
        <v>45304</v>
      </c>
      <c r="B37" s="33" t="s">
        <v>97</v>
      </c>
      <c r="C37" s="29">
        <v>0.875</v>
      </c>
      <c r="D37" s="30">
        <v>0</v>
      </c>
      <c r="E37" s="31">
        <f t="shared" si="10"/>
        <v>0</v>
      </c>
      <c r="F37" s="32">
        <v>0</v>
      </c>
      <c r="G37" s="32">
        <f t="shared" si="11"/>
        <v>0</v>
      </c>
      <c r="H37" s="31">
        <f t="shared" si="12"/>
        <v>0</v>
      </c>
      <c r="I37" s="31">
        <f t="shared" si="13"/>
        <v>0</v>
      </c>
    </row>
    <row r="38" ht="16.5" customHeight="1">
      <c r="A38" s="27">
        <v>45309</v>
      </c>
      <c r="B38" s="33" t="s">
        <v>75</v>
      </c>
      <c r="C38" s="29">
        <v>0.70833333333333337</v>
      </c>
      <c r="D38" s="30">
        <v>0</v>
      </c>
      <c r="E38" s="31">
        <f t="shared" si="10"/>
        <v>0</v>
      </c>
      <c r="F38" s="32">
        <v>0</v>
      </c>
      <c r="G38" s="32">
        <f t="shared" si="11"/>
        <v>0</v>
      </c>
      <c r="H38" s="31">
        <f t="shared" si="12"/>
        <v>0</v>
      </c>
      <c r="I38" s="31">
        <f t="shared" si="13"/>
        <v>0</v>
      </c>
    </row>
    <row r="39" ht="16.5" customHeight="1">
      <c r="A39" s="27">
        <v>45310</v>
      </c>
      <c r="B39" s="33" t="s">
        <v>98</v>
      </c>
      <c r="C39" s="29">
        <v>0.97916666666666663</v>
      </c>
      <c r="D39" s="30">
        <v>0</v>
      </c>
      <c r="E39" s="31">
        <f t="shared" si="10"/>
        <v>0</v>
      </c>
      <c r="F39" s="32">
        <v>0</v>
      </c>
      <c r="G39" s="32">
        <f t="shared" si="11"/>
        <v>0</v>
      </c>
      <c r="H39" s="31">
        <f t="shared" si="12"/>
        <v>0</v>
      </c>
      <c r="I39" s="31">
        <f t="shared" si="13"/>
        <v>0</v>
      </c>
    </row>
    <row r="40" ht="16.5" customHeight="1">
      <c r="A40" s="27">
        <v>45312</v>
      </c>
      <c r="B40" s="33" t="s">
        <v>99</v>
      </c>
      <c r="C40" s="29">
        <v>0.875</v>
      </c>
      <c r="D40" s="30">
        <v>0</v>
      </c>
      <c r="E40" s="31">
        <f t="shared" si="10"/>
        <v>0</v>
      </c>
      <c r="F40" s="32">
        <v>0</v>
      </c>
      <c r="G40" s="32">
        <f t="shared" si="11"/>
        <v>0</v>
      </c>
      <c r="H40" s="31">
        <f t="shared" si="12"/>
        <v>0</v>
      </c>
      <c r="I40" s="31">
        <f t="shared" si="13"/>
        <v>0</v>
      </c>
    </row>
    <row r="41" ht="16.5" customHeight="1">
      <c r="A41" s="27">
        <v>45314</v>
      </c>
      <c r="B41" s="33" t="s">
        <v>100</v>
      </c>
      <c r="C41" s="29">
        <v>0.95833333333333337</v>
      </c>
      <c r="D41" s="30">
        <v>0</v>
      </c>
      <c r="E41" s="31">
        <f t="shared" si="10"/>
        <v>0</v>
      </c>
      <c r="F41" s="32">
        <v>0</v>
      </c>
      <c r="G41" s="32">
        <f t="shared" si="11"/>
        <v>0</v>
      </c>
      <c r="H41" s="31">
        <f t="shared" si="12"/>
        <v>0</v>
      </c>
      <c r="I41" s="31">
        <f t="shared" si="13"/>
        <v>0</v>
      </c>
    </row>
    <row r="42" ht="16.5" customHeight="1">
      <c r="A42" s="27">
        <v>45321</v>
      </c>
      <c r="B42" s="33" t="s">
        <v>101</v>
      </c>
      <c r="C42" s="29">
        <v>0.66666666666666663</v>
      </c>
      <c r="D42" s="30">
        <v>0</v>
      </c>
      <c r="E42" s="31">
        <f t="shared" si="10"/>
        <v>0</v>
      </c>
      <c r="F42" s="32">
        <v>0</v>
      </c>
      <c r="G42" s="32">
        <f t="shared" si="11"/>
        <v>0</v>
      </c>
      <c r="H42" s="31">
        <f t="shared" si="12"/>
        <v>0</v>
      </c>
      <c r="I42" s="31">
        <f t="shared" si="13"/>
        <v>0</v>
      </c>
    </row>
    <row r="43" ht="16.5" customHeight="1">
      <c r="A43" s="27">
        <v>45322</v>
      </c>
      <c r="B43" s="33" t="s">
        <v>102</v>
      </c>
      <c r="C43" s="29">
        <v>0.97916666666666663</v>
      </c>
      <c r="D43" s="30">
        <v>0</v>
      </c>
      <c r="E43" s="31">
        <f t="shared" si="10"/>
        <v>0</v>
      </c>
      <c r="F43" s="32">
        <v>0</v>
      </c>
      <c r="G43" s="32">
        <f t="shared" si="11"/>
        <v>0</v>
      </c>
      <c r="H43" s="31">
        <f t="shared" si="12"/>
        <v>0</v>
      </c>
      <c r="I43" s="31">
        <f t="shared" si="13"/>
        <v>0</v>
      </c>
    </row>
    <row r="44" ht="16.5" customHeight="1">
      <c r="A44" s="27">
        <v>45324</v>
      </c>
      <c r="B44" s="33" t="s">
        <v>103</v>
      </c>
      <c r="C44" s="29">
        <v>0.95833333333333337</v>
      </c>
      <c r="D44" s="30">
        <v>0</v>
      </c>
      <c r="E44" s="31">
        <f t="shared" si="10"/>
        <v>0</v>
      </c>
      <c r="F44" s="32">
        <v>0</v>
      </c>
      <c r="G44" s="32">
        <f t="shared" si="11"/>
        <v>0</v>
      </c>
      <c r="H44" s="31">
        <f t="shared" si="12"/>
        <v>0</v>
      </c>
      <c r="I44" s="31">
        <f t="shared" si="13"/>
        <v>0</v>
      </c>
    </row>
    <row r="45" ht="16.5" customHeight="1">
      <c r="A45" s="27">
        <v>45334</v>
      </c>
      <c r="B45" s="33" t="s">
        <v>104</v>
      </c>
      <c r="C45" s="29">
        <v>0.66666666666666663</v>
      </c>
      <c r="D45" s="30">
        <v>0</v>
      </c>
      <c r="E45" s="31">
        <f t="shared" si="10"/>
        <v>0</v>
      </c>
      <c r="F45" s="32">
        <v>0</v>
      </c>
      <c r="G45" s="32">
        <f t="shared" si="11"/>
        <v>0</v>
      </c>
      <c r="H45" s="31">
        <f t="shared" si="12"/>
        <v>0</v>
      </c>
      <c r="I45" s="31">
        <f t="shared" si="13"/>
        <v>0</v>
      </c>
    </row>
    <row r="46" ht="16.5" customHeight="1">
      <c r="A46" s="27">
        <v>45335</v>
      </c>
      <c r="B46" s="33" t="s">
        <v>105</v>
      </c>
      <c r="C46" s="29">
        <v>0.95833333333333337</v>
      </c>
      <c r="D46" s="30">
        <v>0</v>
      </c>
      <c r="E46" s="31">
        <f t="shared" si="10"/>
        <v>0</v>
      </c>
      <c r="F46" s="32">
        <v>0</v>
      </c>
      <c r="G46" s="32">
        <f t="shared" si="11"/>
        <v>0</v>
      </c>
      <c r="H46" s="31">
        <f t="shared" si="12"/>
        <v>0</v>
      </c>
      <c r="I46" s="31">
        <f t="shared" si="13"/>
        <v>0</v>
      </c>
    </row>
    <row r="47" ht="16.5" customHeight="1">
      <c r="A47" s="27">
        <v>45337</v>
      </c>
      <c r="B47" s="33" t="s">
        <v>74</v>
      </c>
      <c r="C47" s="29">
        <v>0.95833333333333337</v>
      </c>
      <c r="D47" s="30">
        <v>0</v>
      </c>
      <c r="E47" s="31">
        <f t="shared" si="10"/>
        <v>0</v>
      </c>
      <c r="F47" s="32">
        <v>0</v>
      </c>
      <c r="G47" s="32">
        <f t="shared" si="11"/>
        <v>0</v>
      </c>
      <c r="H47" s="31">
        <f t="shared" si="12"/>
        <v>0</v>
      </c>
      <c r="I47" s="31">
        <f t="shared" si="13"/>
        <v>0</v>
      </c>
    </row>
    <row r="48" ht="16.5" customHeight="1">
      <c r="A48" s="27">
        <v>45345</v>
      </c>
      <c r="B48" s="33" t="s">
        <v>106</v>
      </c>
      <c r="C48" s="29">
        <v>0.66666666666666663</v>
      </c>
      <c r="D48" s="30">
        <v>0</v>
      </c>
      <c r="E48" s="31">
        <f t="shared" si="10"/>
        <v>0</v>
      </c>
      <c r="F48" s="32">
        <v>0</v>
      </c>
      <c r="G48" s="32">
        <f t="shared" si="11"/>
        <v>0</v>
      </c>
      <c r="H48" s="31">
        <f t="shared" si="12"/>
        <v>0</v>
      </c>
      <c r="I48" s="31">
        <f t="shared" si="13"/>
        <v>0</v>
      </c>
    </row>
    <row r="49" ht="16.5" customHeight="1">
      <c r="A49" s="27">
        <v>45346</v>
      </c>
      <c r="B49" s="33" t="s">
        <v>107</v>
      </c>
      <c r="C49" s="29">
        <v>0.875</v>
      </c>
      <c r="D49" s="30">
        <v>0</v>
      </c>
      <c r="E49" s="31">
        <f t="shared" si="10"/>
        <v>0</v>
      </c>
      <c r="F49" s="32">
        <v>0</v>
      </c>
      <c r="G49" s="32">
        <f t="shared" si="11"/>
        <v>0</v>
      </c>
      <c r="H49" s="31">
        <f t="shared" si="12"/>
        <v>0</v>
      </c>
      <c r="I49" s="31">
        <f t="shared" si="13"/>
        <v>0</v>
      </c>
    </row>
    <row r="50" ht="16.5" customHeight="1">
      <c r="A50" s="27">
        <v>45348</v>
      </c>
      <c r="B50" s="33" t="s">
        <v>103</v>
      </c>
      <c r="C50" s="29">
        <v>0.95833333333333337</v>
      </c>
      <c r="D50" s="34">
        <v>0</v>
      </c>
      <c r="E50" s="35">
        <f t="shared" si="10"/>
        <v>0</v>
      </c>
      <c r="F50" s="36">
        <v>0</v>
      </c>
      <c r="G50" s="36">
        <f t="shared" si="11"/>
        <v>0</v>
      </c>
      <c r="H50" s="35">
        <f t="shared" si="12"/>
        <v>0</v>
      </c>
      <c r="I50" s="35">
        <f t="shared" si="13"/>
        <v>0</v>
      </c>
    </row>
    <row r="51" ht="21.75" customHeight="1">
      <c r="A51" s="37" t="s">
        <v>108</v>
      </c>
      <c r="B51" s="37"/>
      <c r="C51" s="37"/>
      <c r="D51" s="38">
        <f>SUM(D9:D50)</f>
        <v>0</v>
      </c>
      <c r="E51" s="38">
        <f>SUM(E9:E50)</f>
        <v>0</v>
      </c>
      <c r="F51" s="39">
        <f>SUM(F9:F50)</f>
        <v>0</v>
      </c>
      <c r="G51" s="39">
        <f>SUM(G9:G50)</f>
        <v>0</v>
      </c>
      <c r="H51" s="40">
        <f>SUM(H9:H50)</f>
        <v>0</v>
      </c>
      <c r="I51" s="40">
        <f>SUM(I9:I50)</f>
        <v>0</v>
      </c>
    </row>
    <row r="52" ht="29.25" customHeight="1">
      <c r="A52" s="41"/>
      <c r="B52" s="42"/>
      <c r="C52" s="42"/>
      <c r="D52" s="43"/>
      <c r="E52" s="44"/>
      <c r="F52" s="44"/>
      <c r="G52" s="44"/>
      <c r="H52" s="44"/>
      <c r="I52" s="44"/>
    </row>
    <row r="53">
      <c r="A53" s="1" t="s">
        <v>109</v>
      </c>
      <c r="B53" s="45"/>
      <c r="D53" s="45"/>
      <c r="E53" s="45"/>
      <c r="F53" s="45"/>
    </row>
    <row r="54">
      <c r="A54" s="46" t="s">
        <v>110</v>
      </c>
      <c r="B54" s="46"/>
      <c r="C54" s="46"/>
      <c r="D54" s="46"/>
      <c r="E54" s="46"/>
      <c r="F54" s="46"/>
      <c r="G54" s="46"/>
      <c r="H54" s="46"/>
      <c r="I54" s="46"/>
    </row>
    <row r="55" ht="259.5" customHeight="1">
      <c r="A55" s="47" t="s">
        <v>111</v>
      </c>
      <c r="B55" s="47"/>
      <c r="C55" s="47"/>
      <c r="D55" s="47"/>
      <c r="E55" s="47"/>
      <c r="F55" s="47"/>
      <c r="G55" s="47"/>
      <c r="H55" s="47"/>
      <c r="I55" s="47"/>
    </row>
    <row r="56">
      <c r="A56" s="48" t="s">
        <v>112</v>
      </c>
      <c r="B56" s="48"/>
      <c r="C56" s="48"/>
      <c r="D56" s="48"/>
      <c r="E56" s="48"/>
      <c r="F56" s="48"/>
      <c r="G56" s="48"/>
      <c r="H56" s="48"/>
      <c r="I56" s="48"/>
    </row>
    <row r="58">
      <c r="B58" s="49" t="s">
        <v>113</v>
      </c>
      <c r="C58" s="49"/>
      <c r="D58" s="49"/>
      <c r="E58" s="49"/>
      <c r="F58" s="49" t="s">
        <v>114</v>
      </c>
      <c r="G58" s="49"/>
      <c r="H58" s="49"/>
      <c r="I58" s="49"/>
    </row>
    <row r="59">
      <c r="B59" s="49"/>
      <c r="C59" s="49"/>
      <c r="D59" s="49"/>
      <c r="E59" s="49"/>
      <c r="F59" s="49"/>
      <c r="G59" s="49"/>
      <c r="H59" s="49"/>
      <c r="I59" s="49"/>
    </row>
    <row r="60">
      <c r="B60" s="49"/>
      <c r="C60" s="49"/>
      <c r="D60" s="49"/>
      <c r="E60" s="49"/>
      <c r="F60" s="49" t="s">
        <v>115</v>
      </c>
      <c r="G60" s="49"/>
      <c r="H60" s="49"/>
      <c r="I60" s="49"/>
    </row>
  </sheetData>
  <mergeCells count="10">
    <mergeCell ref="A1:I1"/>
    <mergeCell ref="A2:I2"/>
    <mergeCell ref="A3:I3"/>
    <mergeCell ref="A4:I4"/>
    <mergeCell ref="A6:I6"/>
    <mergeCell ref="A51:C51"/>
    <mergeCell ref="A53:F53"/>
    <mergeCell ref="A54:I54"/>
    <mergeCell ref="A55:I55"/>
    <mergeCell ref="A56:I56"/>
  </mergeCells>
  <printOptions headings="0" gridLines="0"/>
  <pageMargins left="0.23622047244094491" right="0.23622047244094491" top="0.35433070866141736" bottom="0.35433070866141736" header="0.11811023622047245" footer="0.11811023622047245"/>
  <pageSetup paperSize="9" scale="55" fitToWidth="1" fitToHeight="5" pageOrder="downThenOver" orientation="landscape" usePrinterDefaults="1" blackAndWhite="0" draft="0" cellComments="none" useFirstPageNumber="0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ОАО "Газпромнефть-Новосибирск"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revision>3</cp:revision>
  <dcterms:created xsi:type="dcterms:W3CDTF">2012-05-22T07:14:39Z</dcterms:created>
  <dcterms:modified xsi:type="dcterms:W3CDTF">2023-08-04T10:31:22Z</dcterms:modified>
</cp:coreProperties>
</file>