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Газпром нефть\Проекты\Управление закупок ДРП\КОНКУРСНЫЕ ПРОЦЕДУРЫ\Авангард_Омск Арена\1. ОТБОРЫ_2020\6. 2-АИ_ Лицензии_3 лота\8. продление сроков\"/>
    </mc:Choice>
  </mc:AlternateContent>
  <bookViews>
    <workbookView xWindow="2790" yWindow="0" windowWidth="18990" windowHeight="8160" firstSheet="2" activeTab="4"/>
  </bookViews>
  <sheets>
    <sheet name="Проверка_лот2" sheetId="7" state="hidden" r:id="rId1"/>
    <sheet name="Проверка_лот3" sheetId="6" state="hidden" r:id="rId2"/>
    <sheet name="Форма КП_лот1" sheetId="4" r:id="rId3"/>
    <sheet name="Форма КП_лот2" sheetId="8" r:id="rId4"/>
    <sheet name="Форма КП_лот3" sheetId="9" r:id="rId5"/>
    <sheet name="Проверка" sheetId="3" state="hidden" r:id="rId6"/>
  </sheets>
  <externalReferences>
    <externalReference r:id="rId7"/>
    <externalReference r:id="rId8"/>
  </externalReferences>
  <definedNames>
    <definedName name="_xlnm.Print_Area" localSheetId="5">Проверка!$A$1:$G$17</definedName>
    <definedName name="_xlnm.Print_Area" localSheetId="0">Проверка_лот2!$A$1:$G$17</definedName>
    <definedName name="_xlnm.Print_Area" localSheetId="1">Проверка_лот3!$A$1:$G$17</definedName>
    <definedName name="_xlnm.Print_Area" localSheetId="2">'Форма КП_лот1'!$A$1:$F$24</definedName>
    <definedName name="_xlnm.Print_Area" localSheetId="3">'Форма КП_лот2'!$A$1:$F$22</definedName>
    <definedName name="_xlnm.Print_Area" localSheetId="4">'Форма КП_лот3'!$A$1:$F$19</definedName>
  </definedNames>
  <calcPr calcId="162913" fullPrecision="0"/>
</workbook>
</file>

<file path=xl/calcChain.xml><?xml version="1.0" encoding="utf-8"?>
<calcChain xmlns="http://schemas.openxmlformats.org/spreadsheetml/2006/main">
  <c r="F25" i="7" l="1"/>
  <c r="F26" i="7" s="1"/>
  <c r="F24" i="7"/>
  <c r="G23" i="7"/>
  <c r="G22" i="7"/>
  <c r="A22" i="7"/>
  <c r="A23" i="7" s="1"/>
  <c r="G21" i="7"/>
  <c r="G24" i="7" s="1"/>
  <c r="G27" i="7" s="1"/>
  <c r="G28" i="7" s="1"/>
  <c r="F11" i="7"/>
  <c r="G11" i="7" s="1"/>
  <c r="B11" i="7"/>
  <c r="A11" i="7"/>
  <c r="G10" i="7"/>
  <c r="F10" i="7"/>
  <c r="B10" i="7"/>
  <c r="A10" i="7"/>
  <c r="F9" i="7"/>
  <c r="F13" i="7" s="1"/>
  <c r="B9" i="7"/>
  <c r="G9" i="7" l="1"/>
  <c r="G12" i="7" s="1"/>
  <c r="G15" i="7" s="1"/>
  <c r="F12" i="7"/>
  <c r="F14" i="7" s="1"/>
  <c r="F25" i="6"/>
  <c r="F26" i="6" s="1"/>
  <c r="F24" i="6"/>
  <c r="G23" i="6"/>
  <c r="G22" i="6"/>
  <c r="A22" i="6"/>
  <c r="A23" i="6" s="1"/>
  <c r="G21" i="6"/>
  <c r="G24" i="6" s="1"/>
  <c r="G27" i="6" s="1"/>
  <c r="G28" i="6" s="1"/>
  <c r="F11" i="6"/>
  <c r="G11" i="6" s="1"/>
  <c r="B11" i="6"/>
  <c r="A11" i="6"/>
  <c r="G10" i="6"/>
  <c r="F10" i="6"/>
  <c r="B10" i="6"/>
  <c r="A10" i="6"/>
  <c r="F9" i="6"/>
  <c r="F13" i="6" s="1"/>
  <c r="B9" i="6"/>
  <c r="H11" i="7" l="1"/>
  <c r="H10" i="7"/>
  <c r="G31" i="7"/>
  <c r="G16" i="7"/>
  <c r="G33" i="7" s="1"/>
  <c r="H9" i="7"/>
  <c r="G9" i="6"/>
  <c r="G12" i="6" s="1"/>
  <c r="G15" i="6" s="1"/>
  <c r="F12" i="6"/>
  <c r="H10" i="6" s="1"/>
  <c r="H11" i="6" l="1"/>
  <c r="F14" i="6"/>
  <c r="G31" i="6"/>
  <c r="G16" i="6"/>
  <c r="G33" i="6" s="1"/>
  <c r="H9" i="6"/>
  <c r="F24" i="3" l="1"/>
  <c r="G23" i="3"/>
  <c r="G22" i="3"/>
  <c r="A22" i="3"/>
  <c r="A23" i="3" s="1"/>
  <c r="G21" i="3"/>
  <c r="G24" i="3" l="1"/>
  <c r="G27" i="3" s="1"/>
  <c r="G28" i="3" s="1"/>
  <c r="F25" i="3"/>
  <c r="F26" i="3" s="1"/>
  <c r="F11" i="3" l="1"/>
  <c r="G11" i="3" s="1"/>
  <c r="F10" i="3"/>
  <c r="G10" i="3" s="1"/>
  <c r="F9" i="3"/>
  <c r="G9" i="3" s="1"/>
  <c r="B11" i="3"/>
  <c r="B10" i="3"/>
  <c r="B9" i="3"/>
  <c r="A10" i="3"/>
  <c r="A11" i="3" s="1"/>
  <c r="G12" i="3" l="1"/>
  <c r="G15" i="3" s="1"/>
  <c r="F13" i="3"/>
  <c r="F12" i="3"/>
  <c r="G16" i="3" l="1"/>
  <c r="G33" i="3" s="1"/>
  <c r="G31" i="3"/>
  <c r="F14" i="3"/>
  <c r="H11" i="3"/>
  <c r="H10" i="3"/>
  <c r="H9" i="3"/>
</calcChain>
</file>

<file path=xl/sharedStrings.xml><?xml version="1.0" encoding="utf-8"?>
<sst xmlns="http://schemas.openxmlformats.org/spreadsheetml/2006/main" count="187" uniqueCount="47">
  <si>
    <t>№</t>
  </si>
  <si>
    <t>Кол-во</t>
  </si>
  <si>
    <t>Среднее квадратичное отклонение</t>
  </si>
  <si>
    <t>Ед. изм.</t>
  </si>
  <si>
    <t>Наименование предмета договора</t>
  </si>
  <si>
    <r>
      <t>В цену  включены все расходы, связанные с поставкой (доставкой) товара, налоги, сборы, другие обязательные платежи связанные с исполнением условий Контракта,  страхование, уплата таможенных пошлин и иные затраты и издержки, (</t>
    </r>
    <r>
      <rPr>
        <i/>
        <sz val="12"/>
        <rFont val="Times New Roman"/>
        <family val="1"/>
        <charset val="204"/>
      </rPr>
      <t>в случае если Поставщик не является плательщиком НДС, указать</t>
    </r>
    <r>
      <rPr>
        <sz val="12"/>
        <rFont val="Times New Roman"/>
        <family val="1"/>
        <charset val="204"/>
      </rPr>
      <t xml:space="preserve">  - НДС не облагается).  </t>
    </r>
  </si>
  <si>
    <t>шт.</t>
  </si>
  <si>
    <t>итерация 1</t>
  </si>
  <si>
    <t>итерация 2</t>
  </si>
  <si>
    <t>Расчет начальной (максимальной) цены предмета закупки</t>
  </si>
  <si>
    <t>Цена определена методом сопоставимых рыночных цен</t>
  </si>
  <si>
    <t>Лот 1</t>
  </si>
  <si>
    <t>№ п/п</t>
  </si>
  <si>
    <t>Наименование организации</t>
  </si>
  <si>
    <t>Дата ТКП</t>
  </si>
  <si>
    <t>Количество</t>
  </si>
  <si>
    <t>компл.</t>
  </si>
  <si>
    <t>Среднее арифметическое значение, без НДС</t>
  </si>
  <si>
    <t>Коэффициент вариации</t>
  </si>
  <si>
    <t>Начальная (максимальная) цена без  НДС</t>
  </si>
  <si>
    <t>Начальная (максимальная) цена с НДС  НДС</t>
  </si>
  <si>
    <t>Стоимость</t>
  </si>
  <si>
    <t>ООО "Джазл"</t>
  </si>
  <si>
    <t>TBS-software</t>
  </si>
  <si>
    <t>ООО «Системный софт»</t>
  </si>
  <si>
    <t>Лицензия 1С:Зарплата и управление персоналом 8 ПРОФ</t>
  </si>
  <si>
    <t xml:space="preserve">Лицензия 1С:Документооборот 8 ПРОФ. </t>
  </si>
  <si>
    <t xml:space="preserve">Лицензия 1С:Управление холдингом 8. Лицензия для дочерних обществ и филиалов </t>
  </si>
  <si>
    <t xml:space="preserve">Лицензия User CAL RDS (WinRmtDsktpSrvcsCAL 2019 SNGL OLV NL Each AP UsrCAL) </t>
  </si>
  <si>
    <t xml:space="preserve">Лицензия "1С:Предприятие 8.3 Лицензия на сервер (x86-64) </t>
  </si>
  <si>
    <t>Лицензия 1С:Предприятие 8 ПРОФ. Клиентская лицензия на 100 рабочих мест</t>
  </si>
  <si>
    <t xml:space="preserve">Предоставление неисключительного права использования ПК "ЛИРА-САПР 2019 FULL" </t>
  </si>
  <si>
    <t xml:space="preserve">Руководитель Организации                                                                </t>
  </si>
  <si>
    <t>(подпись / Ф.И.О.)</t>
  </si>
  <si>
    <r>
      <t>Цена  предложения составляет __________________</t>
    </r>
    <r>
      <rPr>
        <b/>
        <sz val="12"/>
        <rFont val="Times New Roman"/>
        <family val="1"/>
        <charset val="204"/>
      </rPr>
      <t xml:space="preserve"> руб. НДС не облагается</t>
    </r>
  </si>
  <si>
    <t>Наименование контрагента:</t>
  </si>
  <si>
    <t>Цена за ед.изм. руб. без НДС, НДС не облагается</t>
  </si>
  <si>
    <t>Цена за весь объем,  руб. без НДС, НДС не облагается</t>
  </si>
  <si>
    <r>
      <rPr>
        <b/>
        <sz val="12"/>
        <rFont val="Times New Roman"/>
        <family val="1"/>
        <charset val="204"/>
      </rPr>
      <t xml:space="preserve">Наименование отбора: </t>
    </r>
    <r>
      <rPr>
        <sz val="12"/>
        <rFont val="Times New Roman"/>
        <family val="1"/>
        <charset val="204"/>
      </rPr>
      <t xml:space="preserve">открытый отбор организации, способной осуществить поставку программных продуктов для нужд ООО «Арена» и ООО «Арена-Инжиниринг» с лотовой закупкой:
</t>
    </r>
    <r>
      <rPr>
        <b/>
        <sz val="12"/>
        <rFont val="Times New Roman"/>
        <family val="1"/>
        <charset val="204"/>
      </rPr>
      <t>Лот № 1 - Поставка программных продуктов 1С и Microsoft для нужд ООО «Арена-Инжиниринг»;</t>
    </r>
  </si>
  <si>
    <r>
      <rPr>
        <b/>
        <sz val="12"/>
        <rFont val="Times New Roman"/>
        <family val="1"/>
        <charset val="204"/>
      </rPr>
      <t xml:space="preserve">Наименование отбора: </t>
    </r>
    <r>
      <rPr>
        <sz val="12"/>
        <rFont val="Times New Roman"/>
        <family val="1"/>
        <charset val="204"/>
      </rPr>
      <t xml:space="preserve">открытый отбор организации, способной осуществить поставку программных продуктов для нужд ООО «Арена» и ООО «Арена-Инжиниринг» с лотовой закупкой:
</t>
    </r>
    <r>
      <rPr>
        <b/>
        <sz val="12"/>
        <rFont val="Times New Roman"/>
        <family val="1"/>
        <charset val="204"/>
      </rPr>
      <t>Лот № 3 - Поставка программных продуктов ЛИРА-САПР 2019 FULL для нужд ООО «Арена-Инжиниринг».</t>
    </r>
  </si>
  <si>
    <t>ИТОГО в Руб.:</t>
  </si>
  <si>
    <r>
      <rPr>
        <b/>
        <sz val="12"/>
        <rFont val="Times New Roman"/>
        <family val="1"/>
        <charset val="204"/>
      </rPr>
      <t xml:space="preserve">Наименование отбора: </t>
    </r>
    <r>
      <rPr>
        <sz val="12"/>
        <rFont val="Times New Roman"/>
        <family val="1"/>
        <charset val="204"/>
      </rPr>
      <t xml:space="preserve">открытый отбор организации, способной осуществить поставку программных продуктов для нужд ООО «Арена» и ООО «Арена-Инжиниринг» с лотовой закупкой:
</t>
    </r>
    <r>
      <rPr>
        <b/>
        <sz val="12"/>
        <rFont val="Times New Roman"/>
        <family val="1"/>
        <charset val="204"/>
      </rPr>
      <t xml:space="preserve">Лот № 2 - Поставка программных продуктов 1С и Microsoft для нужд ООО «Арена»;
</t>
    </r>
  </si>
  <si>
    <t xml:space="preserve">*в случае подведения итогов отбора, заключения договора и поставки ПО  в 2021 г. общая стоимость лицензий ЛИРА-САПР подлежит начислению НДС 20% (в соответствии с 265-ФЗ от 31.07.2020 г.) </t>
  </si>
  <si>
    <t>Приложение 1.1. к Форме 1 Предложение на участие в отборе № 2-АИ.
Коммерческое предложение на поставку программных продуктов 1С и Microsoft для нужд ООО «Арена-Инжиниринг»  (Лот 1)</t>
  </si>
  <si>
    <t>Приложение 1.2. к Форме 1 Предложение на участие в отборе № 2-АИ.
Коммерческое предложение на поставку программных продуктов 1С и Microsoft для нужд ООО «Арена»  (Лот 2)</t>
  </si>
  <si>
    <t>Приложение 1.3. к Форме 1 Предложение на участие в отборе № 2-АИ.
Коммерческое предложение на поставку программных продуктов 1С и Microsoft для нужд ООО «Арена-Инжиниринг»  (Лот 3)</t>
  </si>
  <si>
    <t>В случае подведения итогов отбора, заключения договора и поставки ПО  в 2021 г. общая стоимость лицензий Microsoft  подлежит начислению НДС 20% (в соответствии с 265-ФЗ от 31.07.2020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</si>
</sst>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color theme="1" tint="0.49998474074526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64" fontId="7" fillId="0" borderId="0" xfId="3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164" fontId="9" fillId="0" borderId="3" xfId="3" applyFont="1" applyFill="1" applyBorder="1" applyAlignment="1">
      <alignment horizontal="center" vertical="center" wrapText="1"/>
    </xf>
    <xf numFmtId="164" fontId="9" fillId="0" borderId="2" xfId="3" applyFont="1" applyFill="1" applyBorder="1" applyAlignment="1">
      <alignment horizontal="center" vertical="center" wrapText="1"/>
    </xf>
    <xf numFmtId="4" fontId="0" fillId="0" borderId="0" xfId="0" applyNumberFormat="1"/>
    <xf numFmtId="0" fontId="7" fillId="0" borderId="4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164" fontId="0" fillId="0" borderId="2" xfId="3" applyFont="1" applyFill="1" applyBorder="1" applyAlignment="1">
      <alignment horizontal="center" vertical="center" wrapText="1"/>
    </xf>
    <xf numFmtId="0" fontId="7" fillId="0" borderId="4" xfId="2" applyBorder="1" applyAlignment="1">
      <alignment horizontal="center" vertical="center"/>
    </xf>
    <xf numFmtId="0" fontId="0" fillId="0" borderId="4" xfId="2" applyFont="1" applyFill="1" applyBorder="1" applyAlignment="1">
      <alignment horizontal="left" vertical="center"/>
    </xf>
    <xf numFmtId="14" fontId="7" fillId="0" borderId="4" xfId="2" applyNumberFormat="1" applyFont="1" applyFill="1" applyBorder="1" applyAlignment="1">
      <alignment horizontal="center" vertical="center"/>
    </xf>
    <xf numFmtId="3" fontId="7" fillId="0" borderId="4" xfId="2" applyNumberFormat="1" applyFont="1" applyFill="1" applyBorder="1" applyAlignment="1">
      <alignment horizontal="center" vertical="center"/>
    </xf>
    <xf numFmtId="164" fontId="10" fillId="0" borderId="4" xfId="3" applyFont="1" applyFill="1" applyBorder="1" applyAlignment="1">
      <alignment vertical="center"/>
    </xf>
    <xf numFmtId="0" fontId="8" fillId="0" borderId="0" xfId="0" applyFont="1"/>
    <xf numFmtId="0" fontId="7" fillId="0" borderId="2" xfId="2" applyBorder="1" applyAlignment="1">
      <alignment horizontal="center" vertical="center"/>
    </xf>
    <xf numFmtId="14" fontId="0" fillId="0" borderId="2" xfId="2" applyNumberFormat="1" applyFont="1" applyFill="1" applyBorder="1" applyAlignment="1">
      <alignment horizontal="center" vertical="center"/>
    </xf>
    <xf numFmtId="14" fontId="7" fillId="0" borderId="2" xfId="2" applyNumberFormat="1" applyFont="1" applyFill="1" applyBorder="1" applyAlignment="1">
      <alignment horizontal="center" vertical="center"/>
    </xf>
    <xf numFmtId="3" fontId="7" fillId="0" borderId="2" xfId="2" applyNumberFormat="1" applyFont="1" applyFill="1" applyBorder="1" applyAlignment="1">
      <alignment horizontal="center" vertical="center"/>
    </xf>
    <xf numFmtId="164" fontId="10" fillId="0" borderId="2" xfId="3" applyFont="1" applyFill="1" applyBorder="1" applyAlignment="1">
      <alignment vertical="center"/>
    </xf>
    <xf numFmtId="164" fontId="7" fillId="0" borderId="2" xfId="3" applyFont="1" applyFill="1" applyBorder="1" applyAlignment="1">
      <alignment vertical="center"/>
    </xf>
    <xf numFmtId="0" fontId="0" fillId="0" borderId="2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wrapText="1"/>
    </xf>
    <xf numFmtId="0" fontId="9" fillId="0" borderId="2" xfId="2" applyFont="1" applyFill="1" applyBorder="1" applyAlignment="1"/>
    <xf numFmtId="164" fontId="9" fillId="0" borderId="2" xfId="3" applyFont="1" applyBorder="1" applyAlignment="1">
      <alignment horizontal="center" vertical="center"/>
    </xf>
    <xf numFmtId="164" fontId="9" fillId="0" borderId="2" xfId="3" applyFont="1" applyBorder="1" applyAlignment="1">
      <alignment vertical="center"/>
    </xf>
    <xf numFmtId="10" fontId="9" fillId="0" borderId="2" xfId="1" applyNumberFormat="1" applyFont="1" applyBorder="1" applyAlignment="1">
      <alignment vertical="center"/>
    </xf>
    <xf numFmtId="0" fontId="7" fillId="2" borderId="2" xfId="2" applyFill="1" applyBorder="1" applyAlignment="1">
      <alignment horizontal="center" vertical="center"/>
    </xf>
    <xf numFmtId="0" fontId="9" fillId="2" borderId="2" xfId="2" applyFont="1" applyFill="1" applyBorder="1" applyAlignment="1">
      <alignment wrapText="1"/>
    </xf>
    <xf numFmtId="0" fontId="9" fillId="2" borderId="2" xfId="2" applyFont="1" applyFill="1" applyBorder="1"/>
    <xf numFmtId="164" fontId="11" fillId="2" borderId="2" xfId="3" applyFont="1" applyFill="1" applyBorder="1" applyAlignment="1">
      <alignment horizontal="center" vertical="center"/>
    </xf>
    <xf numFmtId="164" fontId="7" fillId="0" borderId="0" xfId="3" applyFont="1" applyAlignment="1">
      <alignment horizontal="center" vertical="center"/>
    </xf>
    <xf numFmtId="0" fontId="4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" fillId="3" borderId="2" xfId="0" applyFont="1" applyFill="1" applyBorder="1"/>
    <xf numFmtId="0" fontId="14" fillId="0" borderId="0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left" vertical="center"/>
    </xf>
    <xf numFmtId="0" fontId="1" fillId="0" borderId="2" xfId="0" applyFont="1" applyBorder="1"/>
    <xf numFmtId="0" fontId="2" fillId="3" borderId="3" xfId="0" applyFont="1" applyFill="1" applyBorder="1" applyAlignment="1"/>
    <xf numFmtId="0" fontId="2" fillId="3" borderId="6" xfId="0" applyFont="1" applyFill="1" applyBorder="1" applyAlignment="1"/>
    <xf numFmtId="0" fontId="2" fillId="3" borderId="7" xfId="0" applyFont="1" applyFill="1" applyBorder="1" applyAlignment="1"/>
    <xf numFmtId="0" fontId="2" fillId="3" borderId="3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9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wrapText="1"/>
    </xf>
    <xf numFmtId="0" fontId="14" fillId="0" borderId="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</cellXfs>
  <cellStyles count="4">
    <cellStyle name="Обычный" xfId="0" builtinId="0"/>
    <cellStyle name="Обычный 17 2 2" xfId="2"/>
    <cellStyle name="Процентный" xfId="1" builtinId="5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49048</xdr:colOff>
      <xdr:row>31</xdr:row>
      <xdr:rowOff>40947</xdr:rowOff>
    </xdr:from>
    <xdr:to>
      <xdr:col>23</xdr:col>
      <xdr:colOff>414172</xdr:colOff>
      <xdr:row>49</xdr:row>
      <xdr:rowOff>158423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6798" y="7279947"/>
          <a:ext cx="6461124" cy="3546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80858</xdr:colOff>
      <xdr:row>15</xdr:row>
      <xdr:rowOff>207232</xdr:rowOff>
    </xdr:from>
    <xdr:to>
      <xdr:col>31</xdr:col>
      <xdr:colOff>250403</xdr:colOff>
      <xdr:row>26</xdr:row>
      <xdr:rowOff>364722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8608" y="3636232"/>
          <a:ext cx="11142345" cy="263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272234</xdr:colOff>
      <xdr:row>1</xdr:row>
      <xdr:rowOff>76291</xdr:rowOff>
    </xdr:from>
    <xdr:to>
      <xdr:col>29</xdr:col>
      <xdr:colOff>493214</xdr:colOff>
      <xdr:row>14</xdr:row>
      <xdr:rowOff>350467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9984" y="285841"/>
          <a:ext cx="9974580" cy="3112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49048</xdr:colOff>
      <xdr:row>31</xdr:row>
      <xdr:rowOff>40947</xdr:rowOff>
    </xdr:from>
    <xdr:to>
      <xdr:col>23</xdr:col>
      <xdr:colOff>414172</xdr:colOff>
      <xdr:row>49</xdr:row>
      <xdr:rowOff>158423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6798" y="7279947"/>
          <a:ext cx="6461124" cy="3546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80858</xdr:colOff>
      <xdr:row>15</xdr:row>
      <xdr:rowOff>207232</xdr:rowOff>
    </xdr:from>
    <xdr:to>
      <xdr:col>31</xdr:col>
      <xdr:colOff>250403</xdr:colOff>
      <xdr:row>26</xdr:row>
      <xdr:rowOff>364722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8608" y="3636232"/>
          <a:ext cx="11142345" cy="263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272234</xdr:colOff>
      <xdr:row>1</xdr:row>
      <xdr:rowOff>76291</xdr:rowOff>
    </xdr:from>
    <xdr:to>
      <xdr:col>29</xdr:col>
      <xdr:colOff>493214</xdr:colOff>
      <xdr:row>14</xdr:row>
      <xdr:rowOff>350467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9984" y="285841"/>
          <a:ext cx="9974580" cy="3112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49048</xdr:colOff>
      <xdr:row>31</xdr:row>
      <xdr:rowOff>40947</xdr:rowOff>
    </xdr:from>
    <xdr:to>
      <xdr:col>23</xdr:col>
      <xdr:colOff>414172</xdr:colOff>
      <xdr:row>49</xdr:row>
      <xdr:rowOff>158423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1979" y="6620861"/>
          <a:ext cx="6496159" cy="346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80858</xdr:colOff>
      <xdr:row>15</xdr:row>
      <xdr:rowOff>207232</xdr:rowOff>
    </xdr:from>
    <xdr:to>
      <xdr:col>31</xdr:col>
      <xdr:colOff>250403</xdr:colOff>
      <xdr:row>26</xdr:row>
      <xdr:rowOff>364722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3789" y="3612146"/>
          <a:ext cx="11205407" cy="2598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272234</xdr:colOff>
      <xdr:row>1</xdr:row>
      <xdr:rowOff>76291</xdr:rowOff>
    </xdr:from>
    <xdr:to>
      <xdr:col>29</xdr:col>
      <xdr:colOff>493214</xdr:colOff>
      <xdr:row>14</xdr:row>
      <xdr:rowOff>350467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7434" y="285841"/>
          <a:ext cx="9974580" cy="3106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PROM-NEFT.LOCAL\dfs\&#1043;&#1072;&#1079;&#1087;&#1088;&#1086;&#1084;%20&#1085;&#1077;&#1092;&#1090;&#1100;\&#1055;&#1088;&#1086;&#1077;&#1082;&#1090;&#1099;\&#1059;&#1087;&#1088;&#1072;&#1074;&#1083;&#1077;&#1085;&#1080;&#1077;%20&#1079;&#1072;&#1082;&#1091;&#1087;&#1086;&#1082;%20&#1044;&#1056;&#1055;\&#1050;&#1054;&#1053;&#1050;&#1059;&#1056;&#1057;&#1053;&#1067;&#1045;%20&#1055;&#1056;&#1054;&#1062;&#1045;&#1044;&#1059;&#1056;&#1067;\&#1040;&#1074;&#1072;&#1085;&#1075;&#1072;&#1088;&#1076;_&#1054;&#1084;&#1089;&#1082;%20&#1040;&#1088;&#1077;&#1085;&#1072;\1.%20&#1054;&#1058;&#1041;&#1054;&#1056;&#1067;_2020\6.%20&#1051;&#1080;&#1094;&#1077;&#1085;&#1079;&#1080;&#1080;\&#1054;&#1090;&#1076;&#1077;&#1083;&#1100;&#1085;&#1099;&#1077;%20&#1083;&#1080;&#1094;&#1077;&#1085;&#1079;&#1080;&#1080;\&#1047;&#1072;&#1082;&#1091;&#1087;&#1082;&#1072;%203%20&#1083;&#1086;&#1090;&#1072;\1&#1057;%20&#1076;&#1083;&#1103;%20Iaas\&#1040;&#1088;&#1077;&#1085;&#1072;%20&#1048;&#1085;&#1078;&#1080;&#1085;&#1080;&#1088;&#1080;&#1085;&#1075;\&#1056;&#1072;&#1089;&#1095;&#1077;&#1090;%20&#1053;&#1052;&#1062;&#105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PROM-NEFT.LOCAL\dfs\&#1043;&#1072;&#1079;&#1087;&#1088;&#1086;&#1084;%20&#1085;&#1077;&#1092;&#1090;&#1100;\&#1055;&#1088;&#1086;&#1077;&#1082;&#1090;&#1099;\&#1059;&#1087;&#1088;&#1072;&#1074;&#1083;&#1077;&#1085;&#1080;&#1077;%20&#1079;&#1072;&#1082;&#1091;&#1087;&#1086;&#1082;%20&#1044;&#1056;&#1055;\&#1050;&#1054;&#1053;&#1050;&#1059;&#1056;&#1057;&#1053;&#1067;&#1045;%20&#1055;&#1056;&#1054;&#1062;&#1045;&#1044;&#1059;&#1056;&#1067;\&#1040;&#1074;&#1072;&#1085;&#1075;&#1072;&#1088;&#1076;_&#1054;&#1084;&#1089;&#1082;%20&#1040;&#1088;&#1077;&#1085;&#1072;\1.%20&#1054;&#1058;&#1041;&#1054;&#1056;&#1067;_2020\6.%20&#1051;&#1080;&#1094;&#1077;&#1085;&#1079;&#1080;&#1080;\&#1054;&#1090;&#1076;&#1077;&#1083;&#1100;&#1085;&#1099;&#1077;%20&#1083;&#1080;&#1094;&#1077;&#1085;&#1079;&#1080;&#1080;\&#1047;&#1072;&#1082;&#1091;&#1087;&#1082;&#1072;%203%20&#1083;&#1086;&#1090;&#1072;\&#1051;&#1080;&#1088;&#1072;%20&#1057;&#1072;&#1087;&#1088;\&#1056;&#1072;&#1089;&#1095;&#1077;&#1090;%20&#1053;&#1052;&#1062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НМЦК"/>
      <sheetName val="Проверка"/>
    </sheetNames>
    <sheetDataSet>
      <sheetData sheetId="0">
        <row r="9">
          <cell r="E9" t="str">
            <v>ООО "Формула ИТ"</v>
          </cell>
          <cell r="F9" t="str">
            <v>ООО "1С-Рарус-СПБ"</v>
          </cell>
          <cell r="G9" t="str">
            <v>ООО «Софтмагазин Трейд»</v>
          </cell>
        </row>
        <row r="10">
          <cell r="E10">
            <v>172800</v>
          </cell>
          <cell r="F10">
            <v>172800</v>
          </cell>
          <cell r="G10">
            <v>172800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НМЦК"/>
      <sheetName val="Проверка"/>
    </sheetNames>
    <sheetDataSet>
      <sheetData sheetId="0">
        <row r="9">
          <cell r="E9" t="str">
            <v>ООО "СофтЛайн Трейд"</v>
          </cell>
          <cell r="F9" t="str">
            <v>НИП Информатика</v>
          </cell>
          <cell r="G9" t="str">
            <v>ООО «Джазл»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="87" zoomScaleNormal="87" workbookViewId="0">
      <selection activeCell="A50" sqref="A50"/>
    </sheetView>
  </sheetViews>
  <sheetFormatPr defaultRowHeight="15" x14ac:dyDescent="0.25"/>
  <cols>
    <col min="1" max="1" width="13.85546875" customWidth="1"/>
    <col min="2" max="2" width="34.42578125" customWidth="1"/>
    <col min="3" max="3" width="15" customWidth="1"/>
    <col min="4" max="4" width="12.5703125" customWidth="1"/>
    <col min="5" max="5" width="13.42578125" customWidth="1"/>
    <col min="6" max="7" width="19" style="47" customWidth="1"/>
    <col min="8" max="8" width="14.140625" customWidth="1"/>
    <col min="255" max="255" width="10.140625" bestFit="1" customWidth="1"/>
    <col min="256" max="256" width="34.42578125" customWidth="1"/>
    <col min="257" max="258" width="15" customWidth="1"/>
    <col min="259" max="259" width="13.42578125" customWidth="1"/>
    <col min="260" max="260" width="19" customWidth="1"/>
    <col min="261" max="261" width="11.7109375" customWidth="1"/>
    <col min="262" max="262" width="17.85546875" customWidth="1"/>
    <col min="511" max="511" width="10.140625" bestFit="1" customWidth="1"/>
    <col min="512" max="512" width="34.42578125" customWidth="1"/>
    <col min="513" max="514" width="15" customWidth="1"/>
    <col min="515" max="515" width="13.42578125" customWidth="1"/>
    <col min="516" max="516" width="19" customWidth="1"/>
    <col min="517" max="517" width="11.7109375" customWidth="1"/>
    <col min="518" max="518" width="17.85546875" customWidth="1"/>
    <col min="767" max="767" width="10.140625" bestFit="1" customWidth="1"/>
    <col min="768" max="768" width="34.42578125" customWidth="1"/>
    <col min="769" max="770" width="15" customWidth="1"/>
    <col min="771" max="771" width="13.42578125" customWidth="1"/>
    <col min="772" max="772" width="19" customWidth="1"/>
    <col min="773" max="773" width="11.7109375" customWidth="1"/>
    <col min="774" max="774" width="17.85546875" customWidth="1"/>
    <col min="1023" max="1023" width="10.140625" bestFit="1" customWidth="1"/>
    <col min="1024" max="1024" width="34.42578125" customWidth="1"/>
    <col min="1025" max="1026" width="15" customWidth="1"/>
    <col min="1027" max="1027" width="13.42578125" customWidth="1"/>
    <col min="1028" max="1028" width="19" customWidth="1"/>
    <col min="1029" max="1029" width="11.7109375" customWidth="1"/>
    <col min="1030" max="1030" width="17.85546875" customWidth="1"/>
    <col min="1279" max="1279" width="10.140625" bestFit="1" customWidth="1"/>
    <col min="1280" max="1280" width="34.42578125" customWidth="1"/>
    <col min="1281" max="1282" width="15" customWidth="1"/>
    <col min="1283" max="1283" width="13.42578125" customWidth="1"/>
    <col min="1284" max="1284" width="19" customWidth="1"/>
    <col min="1285" max="1285" width="11.7109375" customWidth="1"/>
    <col min="1286" max="1286" width="17.85546875" customWidth="1"/>
    <col min="1535" max="1535" width="10.140625" bestFit="1" customWidth="1"/>
    <col min="1536" max="1536" width="34.42578125" customWidth="1"/>
    <col min="1537" max="1538" width="15" customWidth="1"/>
    <col min="1539" max="1539" width="13.42578125" customWidth="1"/>
    <col min="1540" max="1540" width="19" customWidth="1"/>
    <col min="1541" max="1541" width="11.7109375" customWidth="1"/>
    <col min="1542" max="1542" width="17.85546875" customWidth="1"/>
    <col min="1791" max="1791" width="10.140625" bestFit="1" customWidth="1"/>
    <col min="1792" max="1792" width="34.42578125" customWidth="1"/>
    <col min="1793" max="1794" width="15" customWidth="1"/>
    <col min="1795" max="1795" width="13.42578125" customWidth="1"/>
    <col min="1796" max="1796" width="19" customWidth="1"/>
    <col min="1797" max="1797" width="11.7109375" customWidth="1"/>
    <col min="1798" max="1798" width="17.85546875" customWidth="1"/>
    <col min="2047" max="2047" width="10.140625" bestFit="1" customWidth="1"/>
    <col min="2048" max="2048" width="34.42578125" customWidth="1"/>
    <col min="2049" max="2050" width="15" customWidth="1"/>
    <col min="2051" max="2051" width="13.42578125" customWidth="1"/>
    <col min="2052" max="2052" width="19" customWidth="1"/>
    <col min="2053" max="2053" width="11.7109375" customWidth="1"/>
    <col min="2054" max="2054" width="17.85546875" customWidth="1"/>
    <col min="2303" max="2303" width="10.140625" bestFit="1" customWidth="1"/>
    <col min="2304" max="2304" width="34.42578125" customWidth="1"/>
    <col min="2305" max="2306" width="15" customWidth="1"/>
    <col min="2307" max="2307" width="13.42578125" customWidth="1"/>
    <col min="2308" max="2308" width="19" customWidth="1"/>
    <col min="2309" max="2309" width="11.7109375" customWidth="1"/>
    <col min="2310" max="2310" width="17.85546875" customWidth="1"/>
    <col min="2559" max="2559" width="10.140625" bestFit="1" customWidth="1"/>
    <col min="2560" max="2560" width="34.42578125" customWidth="1"/>
    <col min="2561" max="2562" width="15" customWidth="1"/>
    <col min="2563" max="2563" width="13.42578125" customWidth="1"/>
    <col min="2564" max="2564" width="19" customWidth="1"/>
    <col min="2565" max="2565" width="11.7109375" customWidth="1"/>
    <col min="2566" max="2566" width="17.85546875" customWidth="1"/>
    <col min="2815" max="2815" width="10.140625" bestFit="1" customWidth="1"/>
    <col min="2816" max="2816" width="34.42578125" customWidth="1"/>
    <col min="2817" max="2818" width="15" customWidth="1"/>
    <col min="2819" max="2819" width="13.42578125" customWidth="1"/>
    <col min="2820" max="2820" width="19" customWidth="1"/>
    <col min="2821" max="2821" width="11.7109375" customWidth="1"/>
    <col min="2822" max="2822" width="17.85546875" customWidth="1"/>
    <col min="3071" max="3071" width="10.140625" bestFit="1" customWidth="1"/>
    <col min="3072" max="3072" width="34.42578125" customWidth="1"/>
    <col min="3073" max="3074" width="15" customWidth="1"/>
    <col min="3075" max="3075" width="13.42578125" customWidth="1"/>
    <col min="3076" max="3076" width="19" customWidth="1"/>
    <col min="3077" max="3077" width="11.7109375" customWidth="1"/>
    <col min="3078" max="3078" width="17.85546875" customWidth="1"/>
    <col min="3327" max="3327" width="10.140625" bestFit="1" customWidth="1"/>
    <col min="3328" max="3328" width="34.42578125" customWidth="1"/>
    <col min="3329" max="3330" width="15" customWidth="1"/>
    <col min="3331" max="3331" width="13.42578125" customWidth="1"/>
    <col min="3332" max="3332" width="19" customWidth="1"/>
    <col min="3333" max="3333" width="11.7109375" customWidth="1"/>
    <col min="3334" max="3334" width="17.85546875" customWidth="1"/>
    <col min="3583" max="3583" width="10.140625" bestFit="1" customWidth="1"/>
    <col min="3584" max="3584" width="34.42578125" customWidth="1"/>
    <col min="3585" max="3586" width="15" customWidth="1"/>
    <col min="3587" max="3587" width="13.42578125" customWidth="1"/>
    <col min="3588" max="3588" width="19" customWidth="1"/>
    <col min="3589" max="3589" width="11.7109375" customWidth="1"/>
    <col min="3590" max="3590" width="17.85546875" customWidth="1"/>
    <col min="3839" max="3839" width="10.140625" bestFit="1" customWidth="1"/>
    <col min="3840" max="3840" width="34.42578125" customWidth="1"/>
    <col min="3841" max="3842" width="15" customWidth="1"/>
    <col min="3843" max="3843" width="13.42578125" customWidth="1"/>
    <col min="3844" max="3844" width="19" customWidth="1"/>
    <col min="3845" max="3845" width="11.7109375" customWidth="1"/>
    <col min="3846" max="3846" width="17.85546875" customWidth="1"/>
    <col min="4095" max="4095" width="10.140625" bestFit="1" customWidth="1"/>
    <col min="4096" max="4096" width="34.42578125" customWidth="1"/>
    <col min="4097" max="4098" width="15" customWidth="1"/>
    <col min="4099" max="4099" width="13.42578125" customWidth="1"/>
    <col min="4100" max="4100" width="19" customWidth="1"/>
    <col min="4101" max="4101" width="11.7109375" customWidth="1"/>
    <col min="4102" max="4102" width="17.85546875" customWidth="1"/>
    <col min="4351" max="4351" width="10.140625" bestFit="1" customWidth="1"/>
    <col min="4352" max="4352" width="34.42578125" customWidth="1"/>
    <col min="4353" max="4354" width="15" customWidth="1"/>
    <col min="4355" max="4355" width="13.42578125" customWidth="1"/>
    <col min="4356" max="4356" width="19" customWidth="1"/>
    <col min="4357" max="4357" width="11.7109375" customWidth="1"/>
    <col min="4358" max="4358" width="17.85546875" customWidth="1"/>
    <col min="4607" max="4607" width="10.140625" bestFit="1" customWidth="1"/>
    <col min="4608" max="4608" width="34.42578125" customWidth="1"/>
    <col min="4609" max="4610" width="15" customWidth="1"/>
    <col min="4611" max="4611" width="13.42578125" customWidth="1"/>
    <col min="4612" max="4612" width="19" customWidth="1"/>
    <col min="4613" max="4613" width="11.7109375" customWidth="1"/>
    <col min="4614" max="4614" width="17.85546875" customWidth="1"/>
    <col min="4863" max="4863" width="10.140625" bestFit="1" customWidth="1"/>
    <col min="4864" max="4864" width="34.42578125" customWidth="1"/>
    <col min="4865" max="4866" width="15" customWidth="1"/>
    <col min="4867" max="4867" width="13.42578125" customWidth="1"/>
    <col min="4868" max="4868" width="19" customWidth="1"/>
    <col min="4869" max="4869" width="11.7109375" customWidth="1"/>
    <col min="4870" max="4870" width="17.85546875" customWidth="1"/>
    <col min="5119" max="5119" width="10.140625" bestFit="1" customWidth="1"/>
    <col min="5120" max="5120" width="34.42578125" customWidth="1"/>
    <col min="5121" max="5122" width="15" customWidth="1"/>
    <col min="5123" max="5123" width="13.42578125" customWidth="1"/>
    <col min="5124" max="5124" width="19" customWidth="1"/>
    <col min="5125" max="5125" width="11.7109375" customWidth="1"/>
    <col min="5126" max="5126" width="17.85546875" customWidth="1"/>
    <col min="5375" max="5375" width="10.140625" bestFit="1" customWidth="1"/>
    <col min="5376" max="5376" width="34.42578125" customWidth="1"/>
    <col min="5377" max="5378" width="15" customWidth="1"/>
    <col min="5379" max="5379" width="13.42578125" customWidth="1"/>
    <col min="5380" max="5380" width="19" customWidth="1"/>
    <col min="5381" max="5381" width="11.7109375" customWidth="1"/>
    <col min="5382" max="5382" width="17.85546875" customWidth="1"/>
    <col min="5631" max="5631" width="10.140625" bestFit="1" customWidth="1"/>
    <col min="5632" max="5632" width="34.42578125" customWidth="1"/>
    <col min="5633" max="5634" width="15" customWidth="1"/>
    <col min="5635" max="5635" width="13.42578125" customWidth="1"/>
    <col min="5636" max="5636" width="19" customWidth="1"/>
    <col min="5637" max="5637" width="11.7109375" customWidth="1"/>
    <col min="5638" max="5638" width="17.85546875" customWidth="1"/>
    <col min="5887" max="5887" width="10.140625" bestFit="1" customWidth="1"/>
    <col min="5888" max="5888" width="34.42578125" customWidth="1"/>
    <col min="5889" max="5890" width="15" customWidth="1"/>
    <col min="5891" max="5891" width="13.42578125" customWidth="1"/>
    <col min="5892" max="5892" width="19" customWidth="1"/>
    <col min="5893" max="5893" width="11.7109375" customWidth="1"/>
    <col min="5894" max="5894" width="17.85546875" customWidth="1"/>
    <col min="6143" max="6143" width="10.140625" bestFit="1" customWidth="1"/>
    <col min="6144" max="6144" width="34.42578125" customWidth="1"/>
    <col min="6145" max="6146" width="15" customWidth="1"/>
    <col min="6147" max="6147" width="13.42578125" customWidth="1"/>
    <col min="6148" max="6148" width="19" customWidth="1"/>
    <col min="6149" max="6149" width="11.7109375" customWidth="1"/>
    <col min="6150" max="6150" width="17.85546875" customWidth="1"/>
    <col min="6399" max="6399" width="10.140625" bestFit="1" customWidth="1"/>
    <col min="6400" max="6400" width="34.42578125" customWidth="1"/>
    <col min="6401" max="6402" width="15" customWidth="1"/>
    <col min="6403" max="6403" width="13.42578125" customWidth="1"/>
    <col min="6404" max="6404" width="19" customWidth="1"/>
    <col min="6405" max="6405" width="11.7109375" customWidth="1"/>
    <col min="6406" max="6406" width="17.85546875" customWidth="1"/>
    <col min="6655" max="6655" width="10.140625" bestFit="1" customWidth="1"/>
    <col min="6656" max="6656" width="34.42578125" customWidth="1"/>
    <col min="6657" max="6658" width="15" customWidth="1"/>
    <col min="6659" max="6659" width="13.42578125" customWidth="1"/>
    <col min="6660" max="6660" width="19" customWidth="1"/>
    <col min="6661" max="6661" width="11.7109375" customWidth="1"/>
    <col min="6662" max="6662" width="17.85546875" customWidth="1"/>
    <col min="6911" max="6911" width="10.140625" bestFit="1" customWidth="1"/>
    <col min="6912" max="6912" width="34.42578125" customWidth="1"/>
    <col min="6913" max="6914" width="15" customWidth="1"/>
    <col min="6915" max="6915" width="13.42578125" customWidth="1"/>
    <col min="6916" max="6916" width="19" customWidth="1"/>
    <col min="6917" max="6917" width="11.7109375" customWidth="1"/>
    <col min="6918" max="6918" width="17.85546875" customWidth="1"/>
    <col min="7167" max="7167" width="10.140625" bestFit="1" customWidth="1"/>
    <col min="7168" max="7168" width="34.42578125" customWidth="1"/>
    <col min="7169" max="7170" width="15" customWidth="1"/>
    <col min="7171" max="7171" width="13.42578125" customWidth="1"/>
    <col min="7172" max="7172" width="19" customWidth="1"/>
    <col min="7173" max="7173" width="11.7109375" customWidth="1"/>
    <col min="7174" max="7174" width="17.85546875" customWidth="1"/>
    <col min="7423" max="7423" width="10.140625" bestFit="1" customWidth="1"/>
    <col min="7424" max="7424" width="34.42578125" customWidth="1"/>
    <col min="7425" max="7426" width="15" customWidth="1"/>
    <col min="7427" max="7427" width="13.42578125" customWidth="1"/>
    <col min="7428" max="7428" width="19" customWidth="1"/>
    <col min="7429" max="7429" width="11.7109375" customWidth="1"/>
    <col min="7430" max="7430" width="17.85546875" customWidth="1"/>
    <col min="7679" max="7679" width="10.140625" bestFit="1" customWidth="1"/>
    <col min="7680" max="7680" width="34.42578125" customWidth="1"/>
    <col min="7681" max="7682" width="15" customWidth="1"/>
    <col min="7683" max="7683" width="13.42578125" customWidth="1"/>
    <col min="7684" max="7684" width="19" customWidth="1"/>
    <col min="7685" max="7685" width="11.7109375" customWidth="1"/>
    <col min="7686" max="7686" width="17.85546875" customWidth="1"/>
    <col min="7935" max="7935" width="10.140625" bestFit="1" customWidth="1"/>
    <col min="7936" max="7936" width="34.42578125" customWidth="1"/>
    <col min="7937" max="7938" width="15" customWidth="1"/>
    <col min="7939" max="7939" width="13.42578125" customWidth="1"/>
    <col min="7940" max="7940" width="19" customWidth="1"/>
    <col min="7941" max="7941" width="11.7109375" customWidth="1"/>
    <col min="7942" max="7942" width="17.85546875" customWidth="1"/>
    <col min="8191" max="8191" width="10.140625" bestFit="1" customWidth="1"/>
    <col min="8192" max="8192" width="34.42578125" customWidth="1"/>
    <col min="8193" max="8194" width="15" customWidth="1"/>
    <col min="8195" max="8195" width="13.42578125" customWidth="1"/>
    <col min="8196" max="8196" width="19" customWidth="1"/>
    <col min="8197" max="8197" width="11.7109375" customWidth="1"/>
    <col min="8198" max="8198" width="17.85546875" customWidth="1"/>
    <col min="8447" max="8447" width="10.140625" bestFit="1" customWidth="1"/>
    <col min="8448" max="8448" width="34.42578125" customWidth="1"/>
    <col min="8449" max="8450" width="15" customWidth="1"/>
    <col min="8451" max="8451" width="13.42578125" customWidth="1"/>
    <col min="8452" max="8452" width="19" customWidth="1"/>
    <col min="8453" max="8453" width="11.7109375" customWidth="1"/>
    <col min="8454" max="8454" width="17.85546875" customWidth="1"/>
    <col min="8703" max="8703" width="10.140625" bestFit="1" customWidth="1"/>
    <col min="8704" max="8704" width="34.42578125" customWidth="1"/>
    <col min="8705" max="8706" width="15" customWidth="1"/>
    <col min="8707" max="8707" width="13.42578125" customWidth="1"/>
    <col min="8708" max="8708" width="19" customWidth="1"/>
    <col min="8709" max="8709" width="11.7109375" customWidth="1"/>
    <col min="8710" max="8710" width="17.85546875" customWidth="1"/>
    <col min="8959" max="8959" width="10.140625" bestFit="1" customWidth="1"/>
    <col min="8960" max="8960" width="34.42578125" customWidth="1"/>
    <col min="8961" max="8962" width="15" customWidth="1"/>
    <col min="8963" max="8963" width="13.42578125" customWidth="1"/>
    <col min="8964" max="8964" width="19" customWidth="1"/>
    <col min="8965" max="8965" width="11.7109375" customWidth="1"/>
    <col min="8966" max="8966" width="17.85546875" customWidth="1"/>
    <col min="9215" max="9215" width="10.140625" bestFit="1" customWidth="1"/>
    <col min="9216" max="9216" width="34.42578125" customWidth="1"/>
    <col min="9217" max="9218" width="15" customWidth="1"/>
    <col min="9219" max="9219" width="13.42578125" customWidth="1"/>
    <col min="9220" max="9220" width="19" customWidth="1"/>
    <col min="9221" max="9221" width="11.7109375" customWidth="1"/>
    <col min="9222" max="9222" width="17.85546875" customWidth="1"/>
    <col min="9471" max="9471" width="10.140625" bestFit="1" customWidth="1"/>
    <col min="9472" max="9472" width="34.42578125" customWidth="1"/>
    <col min="9473" max="9474" width="15" customWidth="1"/>
    <col min="9475" max="9475" width="13.42578125" customWidth="1"/>
    <col min="9476" max="9476" width="19" customWidth="1"/>
    <col min="9477" max="9477" width="11.7109375" customWidth="1"/>
    <col min="9478" max="9478" width="17.85546875" customWidth="1"/>
    <col min="9727" max="9727" width="10.140625" bestFit="1" customWidth="1"/>
    <col min="9728" max="9728" width="34.42578125" customWidth="1"/>
    <col min="9729" max="9730" width="15" customWidth="1"/>
    <col min="9731" max="9731" width="13.42578125" customWidth="1"/>
    <col min="9732" max="9732" width="19" customWidth="1"/>
    <col min="9733" max="9733" width="11.7109375" customWidth="1"/>
    <col min="9734" max="9734" width="17.85546875" customWidth="1"/>
    <col min="9983" max="9983" width="10.140625" bestFit="1" customWidth="1"/>
    <col min="9984" max="9984" width="34.42578125" customWidth="1"/>
    <col min="9985" max="9986" width="15" customWidth="1"/>
    <col min="9987" max="9987" width="13.42578125" customWidth="1"/>
    <col min="9988" max="9988" width="19" customWidth="1"/>
    <col min="9989" max="9989" width="11.7109375" customWidth="1"/>
    <col min="9990" max="9990" width="17.85546875" customWidth="1"/>
    <col min="10239" max="10239" width="10.140625" bestFit="1" customWidth="1"/>
    <col min="10240" max="10240" width="34.42578125" customWidth="1"/>
    <col min="10241" max="10242" width="15" customWidth="1"/>
    <col min="10243" max="10243" width="13.42578125" customWidth="1"/>
    <col min="10244" max="10244" width="19" customWidth="1"/>
    <col min="10245" max="10245" width="11.7109375" customWidth="1"/>
    <col min="10246" max="10246" width="17.85546875" customWidth="1"/>
    <col min="10495" max="10495" width="10.140625" bestFit="1" customWidth="1"/>
    <col min="10496" max="10496" width="34.42578125" customWidth="1"/>
    <col min="10497" max="10498" width="15" customWidth="1"/>
    <col min="10499" max="10499" width="13.42578125" customWidth="1"/>
    <col min="10500" max="10500" width="19" customWidth="1"/>
    <col min="10501" max="10501" width="11.7109375" customWidth="1"/>
    <col min="10502" max="10502" width="17.85546875" customWidth="1"/>
    <col min="10751" max="10751" width="10.140625" bestFit="1" customWidth="1"/>
    <col min="10752" max="10752" width="34.42578125" customWidth="1"/>
    <col min="10753" max="10754" width="15" customWidth="1"/>
    <col min="10755" max="10755" width="13.42578125" customWidth="1"/>
    <col min="10756" max="10756" width="19" customWidth="1"/>
    <col min="10757" max="10757" width="11.7109375" customWidth="1"/>
    <col min="10758" max="10758" width="17.85546875" customWidth="1"/>
    <col min="11007" max="11007" width="10.140625" bestFit="1" customWidth="1"/>
    <col min="11008" max="11008" width="34.42578125" customWidth="1"/>
    <col min="11009" max="11010" width="15" customWidth="1"/>
    <col min="11011" max="11011" width="13.42578125" customWidth="1"/>
    <col min="11012" max="11012" width="19" customWidth="1"/>
    <col min="11013" max="11013" width="11.7109375" customWidth="1"/>
    <col min="11014" max="11014" width="17.85546875" customWidth="1"/>
    <col min="11263" max="11263" width="10.140625" bestFit="1" customWidth="1"/>
    <col min="11264" max="11264" width="34.42578125" customWidth="1"/>
    <col min="11265" max="11266" width="15" customWidth="1"/>
    <col min="11267" max="11267" width="13.42578125" customWidth="1"/>
    <col min="11268" max="11268" width="19" customWidth="1"/>
    <col min="11269" max="11269" width="11.7109375" customWidth="1"/>
    <col min="11270" max="11270" width="17.85546875" customWidth="1"/>
    <col min="11519" max="11519" width="10.140625" bestFit="1" customWidth="1"/>
    <col min="11520" max="11520" width="34.42578125" customWidth="1"/>
    <col min="11521" max="11522" width="15" customWidth="1"/>
    <col min="11523" max="11523" width="13.42578125" customWidth="1"/>
    <col min="11524" max="11524" width="19" customWidth="1"/>
    <col min="11525" max="11525" width="11.7109375" customWidth="1"/>
    <col min="11526" max="11526" width="17.85546875" customWidth="1"/>
    <col min="11775" max="11775" width="10.140625" bestFit="1" customWidth="1"/>
    <col min="11776" max="11776" width="34.42578125" customWidth="1"/>
    <col min="11777" max="11778" width="15" customWidth="1"/>
    <col min="11779" max="11779" width="13.42578125" customWidth="1"/>
    <col min="11780" max="11780" width="19" customWidth="1"/>
    <col min="11781" max="11781" width="11.7109375" customWidth="1"/>
    <col min="11782" max="11782" width="17.85546875" customWidth="1"/>
    <col min="12031" max="12031" width="10.140625" bestFit="1" customWidth="1"/>
    <col min="12032" max="12032" width="34.42578125" customWidth="1"/>
    <col min="12033" max="12034" width="15" customWidth="1"/>
    <col min="12035" max="12035" width="13.42578125" customWidth="1"/>
    <col min="12036" max="12036" width="19" customWidth="1"/>
    <col min="12037" max="12037" width="11.7109375" customWidth="1"/>
    <col min="12038" max="12038" width="17.85546875" customWidth="1"/>
    <col min="12287" max="12287" width="10.140625" bestFit="1" customWidth="1"/>
    <col min="12288" max="12288" width="34.42578125" customWidth="1"/>
    <col min="12289" max="12290" width="15" customWidth="1"/>
    <col min="12291" max="12291" width="13.42578125" customWidth="1"/>
    <col min="12292" max="12292" width="19" customWidth="1"/>
    <col min="12293" max="12293" width="11.7109375" customWidth="1"/>
    <col min="12294" max="12294" width="17.85546875" customWidth="1"/>
    <col min="12543" max="12543" width="10.140625" bestFit="1" customWidth="1"/>
    <col min="12544" max="12544" width="34.42578125" customWidth="1"/>
    <col min="12545" max="12546" width="15" customWidth="1"/>
    <col min="12547" max="12547" width="13.42578125" customWidth="1"/>
    <col min="12548" max="12548" width="19" customWidth="1"/>
    <col min="12549" max="12549" width="11.7109375" customWidth="1"/>
    <col min="12550" max="12550" width="17.85546875" customWidth="1"/>
    <col min="12799" max="12799" width="10.140625" bestFit="1" customWidth="1"/>
    <col min="12800" max="12800" width="34.42578125" customWidth="1"/>
    <col min="12801" max="12802" width="15" customWidth="1"/>
    <col min="12803" max="12803" width="13.42578125" customWidth="1"/>
    <col min="12804" max="12804" width="19" customWidth="1"/>
    <col min="12805" max="12805" width="11.7109375" customWidth="1"/>
    <col min="12806" max="12806" width="17.85546875" customWidth="1"/>
    <col min="13055" max="13055" width="10.140625" bestFit="1" customWidth="1"/>
    <col min="13056" max="13056" width="34.42578125" customWidth="1"/>
    <col min="13057" max="13058" width="15" customWidth="1"/>
    <col min="13059" max="13059" width="13.42578125" customWidth="1"/>
    <col min="13060" max="13060" width="19" customWidth="1"/>
    <col min="13061" max="13061" width="11.7109375" customWidth="1"/>
    <col min="13062" max="13062" width="17.85546875" customWidth="1"/>
    <col min="13311" max="13311" width="10.140625" bestFit="1" customWidth="1"/>
    <col min="13312" max="13312" width="34.42578125" customWidth="1"/>
    <col min="13313" max="13314" width="15" customWidth="1"/>
    <col min="13315" max="13315" width="13.42578125" customWidth="1"/>
    <col min="13316" max="13316" width="19" customWidth="1"/>
    <col min="13317" max="13317" width="11.7109375" customWidth="1"/>
    <col min="13318" max="13318" width="17.85546875" customWidth="1"/>
    <col min="13567" max="13567" width="10.140625" bestFit="1" customWidth="1"/>
    <col min="13568" max="13568" width="34.42578125" customWidth="1"/>
    <col min="13569" max="13570" width="15" customWidth="1"/>
    <col min="13571" max="13571" width="13.42578125" customWidth="1"/>
    <col min="13572" max="13572" width="19" customWidth="1"/>
    <col min="13573" max="13573" width="11.7109375" customWidth="1"/>
    <col min="13574" max="13574" width="17.85546875" customWidth="1"/>
    <col min="13823" max="13823" width="10.140625" bestFit="1" customWidth="1"/>
    <col min="13824" max="13824" width="34.42578125" customWidth="1"/>
    <col min="13825" max="13826" width="15" customWidth="1"/>
    <col min="13827" max="13827" width="13.42578125" customWidth="1"/>
    <col min="13828" max="13828" width="19" customWidth="1"/>
    <col min="13829" max="13829" width="11.7109375" customWidth="1"/>
    <col min="13830" max="13830" width="17.85546875" customWidth="1"/>
    <col min="14079" max="14079" width="10.140625" bestFit="1" customWidth="1"/>
    <col min="14080" max="14080" width="34.42578125" customWidth="1"/>
    <col min="14081" max="14082" width="15" customWidth="1"/>
    <col min="14083" max="14083" width="13.42578125" customWidth="1"/>
    <col min="14084" max="14084" width="19" customWidth="1"/>
    <col min="14085" max="14085" width="11.7109375" customWidth="1"/>
    <col min="14086" max="14086" width="17.85546875" customWidth="1"/>
    <col min="14335" max="14335" width="10.140625" bestFit="1" customWidth="1"/>
    <col min="14336" max="14336" width="34.42578125" customWidth="1"/>
    <col min="14337" max="14338" width="15" customWidth="1"/>
    <col min="14339" max="14339" width="13.42578125" customWidth="1"/>
    <col min="14340" max="14340" width="19" customWidth="1"/>
    <col min="14341" max="14341" width="11.7109375" customWidth="1"/>
    <col min="14342" max="14342" width="17.85546875" customWidth="1"/>
    <col min="14591" max="14591" width="10.140625" bestFit="1" customWidth="1"/>
    <col min="14592" max="14592" width="34.42578125" customWidth="1"/>
    <col min="14593" max="14594" width="15" customWidth="1"/>
    <col min="14595" max="14595" width="13.42578125" customWidth="1"/>
    <col min="14596" max="14596" width="19" customWidth="1"/>
    <col min="14597" max="14597" width="11.7109375" customWidth="1"/>
    <col min="14598" max="14598" width="17.85546875" customWidth="1"/>
    <col min="14847" max="14847" width="10.140625" bestFit="1" customWidth="1"/>
    <col min="14848" max="14848" width="34.42578125" customWidth="1"/>
    <col min="14849" max="14850" width="15" customWidth="1"/>
    <col min="14851" max="14851" width="13.42578125" customWidth="1"/>
    <col min="14852" max="14852" width="19" customWidth="1"/>
    <col min="14853" max="14853" width="11.7109375" customWidth="1"/>
    <col min="14854" max="14854" width="17.85546875" customWidth="1"/>
    <col min="15103" max="15103" width="10.140625" bestFit="1" customWidth="1"/>
    <col min="15104" max="15104" width="34.42578125" customWidth="1"/>
    <col min="15105" max="15106" width="15" customWidth="1"/>
    <col min="15107" max="15107" width="13.42578125" customWidth="1"/>
    <col min="15108" max="15108" width="19" customWidth="1"/>
    <col min="15109" max="15109" width="11.7109375" customWidth="1"/>
    <col min="15110" max="15110" width="17.85546875" customWidth="1"/>
    <col min="15359" max="15359" width="10.140625" bestFit="1" customWidth="1"/>
    <col min="15360" max="15360" width="34.42578125" customWidth="1"/>
    <col min="15361" max="15362" width="15" customWidth="1"/>
    <col min="15363" max="15363" width="13.42578125" customWidth="1"/>
    <col min="15364" max="15364" width="19" customWidth="1"/>
    <col min="15365" max="15365" width="11.7109375" customWidth="1"/>
    <col min="15366" max="15366" width="17.85546875" customWidth="1"/>
    <col min="15615" max="15615" width="10.140625" bestFit="1" customWidth="1"/>
    <col min="15616" max="15616" width="34.42578125" customWidth="1"/>
    <col min="15617" max="15618" width="15" customWidth="1"/>
    <col min="15619" max="15619" width="13.42578125" customWidth="1"/>
    <col min="15620" max="15620" width="19" customWidth="1"/>
    <col min="15621" max="15621" width="11.7109375" customWidth="1"/>
    <col min="15622" max="15622" width="17.85546875" customWidth="1"/>
    <col min="15871" max="15871" width="10.140625" bestFit="1" customWidth="1"/>
    <col min="15872" max="15872" width="34.42578125" customWidth="1"/>
    <col min="15873" max="15874" width="15" customWidth="1"/>
    <col min="15875" max="15875" width="13.42578125" customWidth="1"/>
    <col min="15876" max="15876" width="19" customWidth="1"/>
    <col min="15877" max="15877" width="11.7109375" customWidth="1"/>
    <col min="15878" max="15878" width="17.85546875" customWidth="1"/>
    <col min="16127" max="16127" width="10.140625" bestFit="1" customWidth="1"/>
    <col min="16128" max="16128" width="34.42578125" customWidth="1"/>
    <col min="16129" max="16130" width="15" customWidth="1"/>
    <col min="16131" max="16131" width="13.42578125" customWidth="1"/>
    <col min="16132" max="16132" width="19" customWidth="1"/>
    <col min="16133" max="16133" width="11.7109375" customWidth="1"/>
    <col min="16134" max="16134" width="17.85546875" customWidth="1"/>
  </cols>
  <sheetData>
    <row r="1" spans="1:8" ht="16.5" customHeight="1" x14ac:dyDescent="0.25">
      <c r="A1" s="69" t="s">
        <v>9</v>
      </c>
      <c r="B1" s="69"/>
      <c r="C1" s="69"/>
      <c r="D1" s="69"/>
      <c r="E1" s="69"/>
      <c r="F1" s="69"/>
      <c r="G1" s="69"/>
    </row>
    <row r="2" spans="1:8" ht="24" customHeight="1" x14ac:dyDescent="0.25">
      <c r="A2" s="69"/>
      <c r="B2" s="69"/>
      <c r="C2" s="69"/>
      <c r="D2" s="69"/>
      <c r="E2" s="69"/>
      <c r="F2" s="69"/>
      <c r="G2" s="69"/>
    </row>
    <row r="3" spans="1:8" s="10" customFormat="1" ht="19.5" customHeight="1" x14ac:dyDescent="0.25">
      <c r="A3" s="8" t="s">
        <v>10</v>
      </c>
      <c r="B3" s="9"/>
      <c r="C3" s="9"/>
      <c r="D3" s="9"/>
      <c r="E3" s="9"/>
      <c r="F3" s="9"/>
      <c r="G3" s="9"/>
    </row>
    <row r="4" spans="1:8" s="10" customFormat="1" ht="15.95" customHeight="1" x14ac:dyDescent="0.25">
      <c r="A4" s="11"/>
      <c r="B4" s="11"/>
      <c r="C4" s="11"/>
      <c r="D4" s="11"/>
      <c r="E4" s="11"/>
      <c r="F4" s="11"/>
      <c r="G4" s="11"/>
    </row>
    <row r="5" spans="1:8" ht="14.25" customHeight="1" x14ac:dyDescent="0.25">
      <c r="A5" s="52"/>
      <c r="B5" s="52"/>
      <c r="C5" s="52"/>
      <c r="D5" s="52"/>
      <c r="E5" s="52"/>
      <c r="F5" s="52"/>
      <c r="G5" s="52"/>
    </row>
    <row r="6" spans="1:8" s="16" customFormat="1" x14ac:dyDescent="0.25">
      <c r="A6" s="13"/>
      <c r="B6" s="14" t="s">
        <v>11</v>
      </c>
      <c r="C6" s="14"/>
      <c r="D6" s="14"/>
      <c r="E6" s="14"/>
      <c r="F6" s="15"/>
      <c r="G6" s="15"/>
    </row>
    <row r="7" spans="1:8" x14ac:dyDescent="0.25">
      <c r="A7" s="17" t="s">
        <v>12</v>
      </c>
      <c r="B7" s="18" t="s">
        <v>13</v>
      </c>
      <c r="C7" s="18" t="s">
        <v>14</v>
      </c>
      <c r="D7" s="18" t="s">
        <v>3</v>
      </c>
      <c r="E7" s="18" t="s">
        <v>15</v>
      </c>
      <c r="F7" s="19" t="s">
        <v>21</v>
      </c>
      <c r="G7" s="20" t="s">
        <v>21</v>
      </c>
      <c r="H7" s="21"/>
    </row>
    <row r="8" spans="1:8" x14ac:dyDescent="0.25">
      <c r="A8" s="22"/>
      <c r="B8" s="23"/>
      <c r="C8" s="23"/>
      <c r="D8" s="23"/>
      <c r="E8" s="23"/>
      <c r="F8" s="24" t="s">
        <v>7</v>
      </c>
      <c r="G8" s="24" t="s">
        <v>8</v>
      </c>
      <c r="H8" s="21"/>
    </row>
    <row r="9" spans="1:8" x14ac:dyDescent="0.25">
      <c r="A9" s="25">
        <v>1</v>
      </c>
      <c r="B9" s="26" t="str">
        <f>'[1]Расчет НМЦК'!E9</f>
        <v>ООО "Формула ИТ"</v>
      </c>
      <c r="C9" s="27"/>
      <c r="D9" s="27" t="s">
        <v>16</v>
      </c>
      <c r="E9" s="28">
        <v>1</v>
      </c>
      <c r="F9" s="29">
        <f>'[1]Расчет НМЦК'!E10</f>
        <v>172800</v>
      </c>
      <c r="G9" s="29">
        <f>F9</f>
        <v>172800</v>
      </c>
      <c r="H9" s="30">
        <f>1-F9/F12</f>
        <v>0</v>
      </c>
    </row>
    <row r="10" spans="1:8" x14ac:dyDescent="0.25">
      <c r="A10" s="31">
        <f>A9+1</f>
        <v>2</v>
      </c>
      <c r="B10" s="26" t="str">
        <f>'[1]Расчет НМЦК'!F9</f>
        <v>ООО "1С-Рарус-СПБ"</v>
      </c>
      <c r="C10" s="32"/>
      <c r="D10" s="33" t="s">
        <v>16</v>
      </c>
      <c r="E10" s="34">
        <v>1</v>
      </c>
      <c r="F10" s="35">
        <f>'[1]Расчет НМЦК'!F10</f>
        <v>172800</v>
      </c>
      <c r="G10" s="35">
        <f>F10</f>
        <v>172800</v>
      </c>
      <c r="H10">
        <f>1-F10/F12</f>
        <v>0</v>
      </c>
    </row>
    <row r="11" spans="1:8" x14ac:dyDescent="0.25">
      <c r="A11" s="31">
        <f>A10+1</f>
        <v>3</v>
      </c>
      <c r="B11" s="37" t="str">
        <f>'[1]Расчет НМЦК'!G9</f>
        <v>ООО «Софтмагазин Трейд»</v>
      </c>
      <c r="C11" s="32"/>
      <c r="D11" s="33" t="s">
        <v>16</v>
      </c>
      <c r="E11" s="34">
        <v>1</v>
      </c>
      <c r="F11" s="36">
        <f>'[1]Расчет НМЦК'!G10</f>
        <v>172800</v>
      </c>
      <c r="G11" s="36">
        <f>F11</f>
        <v>172800</v>
      </c>
      <c r="H11">
        <f>1-F11/F12</f>
        <v>0</v>
      </c>
    </row>
    <row r="12" spans="1:8" ht="30" x14ac:dyDescent="0.25">
      <c r="A12" s="31"/>
      <c r="B12" s="38" t="s">
        <v>17</v>
      </c>
      <c r="C12" s="39"/>
      <c r="D12" s="39"/>
      <c r="E12" s="39"/>
      <c r="F12" s="40">
        <f>AVERAGE(F9:F11)</f>
        <v>172800</v>
      </c>
      <c r="G12" s="40">
        <f>AVERAGE(G9:G11)</f>
        <v>172800</v>
      </c>
    </row>
    <row r="13" spans="1:8" x14ac:dyDescent="0.25">
      <c r="A13" s="31"/>
      <c r="B13" s="39" t="s">
        <v>2</v>
      </c>
      <c r="C13" s="39"/>
      <c r="D13" s="39"/>
      <c r="E13" s="39"/>
      <c r="F13" s="41">
        <f>_xlfn.STDEV.S(F9,F10,F11)</f>
        <v>0</v>
      </c>
      <c r="G13" s="41"/>
    </row>
    <row r="14" spans="1:8" x14ac:dyDescent="0.25">
      <c r="A14" s="31"/>
      <c r="B14" s="39" t="s">
        <v>18</v>
      </c>
      <c r="C14" s="39"/>
      <c r="D14" s="39"/>
      <c r="E14" s="39"/>
      <c r="F14" s="42">
        <f>F13/F12</f>
        <v>0</v>
      </c>
      <c r="G14" s="42"/>
    </row>
    <row r="15" spans="1:8" ht="30" x14ac:dyDescent="0.25">
      <c r="A15" s="43"/>
      <c r="B15" s="44" t="s">
        <v>19</v>
      </c>
      <c r="C15" s="45"/>
      <c r="D15" s="45"/>
      <c r="E15" s="45"/>
      <c r="F15" s="46"/>
      <c r="G15" s="46">
        <f>G12</f>
        <v>172800</v>
      </c>
    </row>
    <row r="16" spans="1:8" ht="30" x14ac:dyDescent="0.25">
      <c r="A16" s="43"/>
      <c r="B16" s="44" t="s">
        <v>20</v>
      </c>
      <c r="C16" s="45"/>
      <c r="D16" s="45"/>
      <c r="E16" s="45"/>
      <c r="F16" s="46"/>
      <c r="G16" s="46">
        <f>G15*1.2</f>
        <v>207360</v>
      </c>
    </row>
    <row r="19" spans="1:7" x14ac:dyDescent="0.25">
      <c r="A19" s="17" t="s">
        <v>12</v>
      </c>
      <c r="B19" s="18" t="s">
        <v>13</v>
      </c>
      <c r="C19" s="18" t="s">
        <v>14</v>
      </c>
      <c r="D19" s="18" t="s">
        <v>3</v>
      </c>
      <c r="E19" s="18" t="s">
        <v>15</v>
      </c>
      <c r="F19" s="19" t="s">
        <v>21</v>
      </c>
      <c r="G19" s="20" t="s">
        <v>21</v>
      </c>
    </row>
    <row r="20" spans="1:7" x14ac:dyDescent="0.25">
      <c r="A20" s="22"/>
      <c r="B20" s="23"/>
      <c r="C20" s="23"/>
      <c r="D20" s="23"/>
      <c r="E20" s="23"/>
      <c r="F20" s="24" t="s">
        <v>7</v>
      </c>
      <c r="G20" s="24" t="s">
        <v>8</v>
      </c>
    </row>
    <row r="21" spans="1:7" x14ac:dyDescent="0.25">
      <c r="A21" s="25">
        <v>1</v>
      </c>
      <c r="B21" s="26" t="s">
        <v>22</v>
      </c>
      <c r="C21" s="27"/>
      <c r="D21" s="27" t="s">
        <v>16</v>
      </c>
      <c r="E21" s="28">
        <v>1</v>
      </c>
      <c r="F21" s="29">
        <v>58800</v>
      </c>
      <c r="G21" s="29">
        <f>F21</f>
        <v>58800</v>
      </c>
    </row>
    <row r="22" spans="1:7" x14ac:dyDescent="0.25">
      <c r="A22" s="31">
        <f>A21+1</f>
        <v>2</v>
      </c>
      <c r="B22" s="26" t="s">
        <v>23</v>
      </c>
      <c r="C22" s="32"/>
      <c r="D22" s="33" t="s">
        <v>16</v>
      </c>
      <c r="E22" s="34">
        <v>1</v>
      </c>
      <c r="F22" s="35">
        <v>58800</v>
      </c>
      <c r="G22" s="35">
        <f>F22</f>
        <v>58800</v>
      </c>
    </row>
    <row r="23" spans="1:7" x14ac:dyDescent="0.25">
      <c r="A23" s="31">
        <f>A22+1</f>
        <v>3</v>
      </c>
      <c r="B23" s="37" t="s">
        <v>24</v>
      </c>
      <c r="C23" s="32"/>
      <c r="D23" s="33" t="s">
        <v>16</v>
      </c>
      <c r="E23" s="34">
        <v>1</v>
      </c>
      <c r="F23" s="36">
        <v>56466.67</v>
      </c>
      <c r="G23" s="36">
        <f>F23</f>
        <v>56466.67</v>
      </c>
    </row>
    <row r="24" spans="1:7" ht="30" x14ac:dyDescent="0.25">
      <c r="A24" s="31"/>
      <c r="B24" s="38" t="s">
        <v>17</v>
      </c>
      <c r="C24" s="39"/>
      <c r="D24" s="39"/>
      <c r="E24" s="39"/>
      <c r="F24" s="40">
        <f>AVERAGE(F21:F23)</f>
        <v>58022.22</v>
      </c>
      <c r="G24" s="40">
        <f>AVERAGE(G21:G23)</f>
        <v>58022.22</v>
      </c>
    </row>
    <row r="25" spans="1:7" x14ac:dyDescent="0.25">
      <c r="A25" s="31"/>
      <c r="B25" s="39" t="s">
        <v>2</v>
      </c>
      <c r="C25" s="39"/>
      <c r="D25" s="39"/>
      <c r="E25" s="39"/>
      <c r="F25" s="41">
        <f>_xlfn.STDEV.S(F21,F22,F23)</f>
        <v>1347.15</v>
      </c>
      <c r="G25" s="41"/>
    </row>
    <row r="26" spans="1:7" x14ac:dyDescent="0.25">
      <c r="A26" s="31"/>
      <c r="B26" s="39" t="s">
        <v>18</v>
      </c>
      <c r="C26" s="39"/>
      <c r="D26" s="39"/>
      <c r="E26" s="39"/>
      <c r="F26" s="42">
        <f>F25/F24</f>
        <v>2.3199999999999998E-2</v>
      </c>
      <c r="G26" s="42"/>
    </row>
    <row r="27" spans="1:7" ht="30" x14ac:dyDescent="0.25">
      <c r="A27" s="43"/>
      <c r="B27" s="44" t="s">
        <v>19</v>
      </c>
      <c r="C27" s="45"/>
      <c r="D27" s="45"/>
      <c r="E27" s="45"/>
      <c r="F27" s="46"/>
      <c r="G27" s="46">
        <f>G24</f>
        <v>58022.22</v>
      </c>
    </row>
    <row r="28" spans="1:7" ht="30" x14ac:dyDescent="0.25">
      <c r="A28" s="43"/>
      <c r="B28" s="44" t="s">
        <v>20</v>
      </c>
      <c r="C28" s="45"/>
      <c r="D28" s="45"/>
      <c r="E28" s="45"/>
      <c r="F28" s="46"/>
      <c r="G28" s="46">
        <f>G27*1.2</f>
        <v>69626.66</v>
      </c>
    </row>
    <row r="31" spans="1:7" x14ac:dyDescent="0.25">
      <c r="G31" s="47">
        <f>G15+G27</f>
        <v>230822.22</v>
      </c>
    </row>
    <row r="33" spans="7:7" x14ac:dyDescent="0.25">
      <c r="G33" s="47">
        <f>G16+G28</f>
        <v>276986.65999999997</v>
      </c>
    </row>
  </sheetData>
  <mergeCells count="2">
    <mergeCell ref="A1:G1"/>
    <mergeCell ref="A2:G2"/>
  </mergeCells>
  <pageMargins left="0.7" right="0.7" top="0.75" bottom="0.75" header="0.3" footer="0.3"/>
  <pageSetup scale="5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="87" zoomScaleNormal="87" workbookViewId="0">
      <selection activeCell="F51" sqref="F51"/>
    </sheetView>
  </sheetViews>
  <sheetFormatPr defaultRowHeight="15" x14ac:dyDescent="0.25"/>
  <cols>
    <col min="1" max="1" width="13.85546875" customWidth="1"/>
    <col min="2" max="2" width="34.42578125" customWidth="1"/>
    <col min="3" max="3" width="15" customWidth="1"/>
    <col min="4" max="4" width="12.5703125" customWidth="1"/>
    <col min="5" max="5" width="13.42578125" customWidth="1"/>
    <col min="6" max="7" width="19" style="47" customWidth="1"/>
    <col min="8" max="8" width="14.140625" customWidth="1"/>
    <col min="255" max="255" width="10.140625" bestFit="1" customWidth="1"/>
    <col min="256" max="256" width="34.42578125" customWidth="1"/>
    <col min="257" max="258" width="15" customWidth="1"/>
    <col min="259" max="259" width="13.42578125" customWidth="1"/>
    <col min="260" max="260" width="19" customWidth="1"/>
    <col min="261" max="261" width="11.7109375" customWidth="1"/>
    <col min="262" max="262" width="17.85546875" customWidth="1"/>
    <col min="511" max="511" width="10.140625" bestFit="1" customWidth="1"/>
    <col min="512" max="512" width="34.42578125" customWidth="1"/>
    <col min="513" max="514" width="15" customWidth="1"/>
    <col min="515" max="515" width="13.42578125" customWidth="1"/>
    <col min="516" max="516" width="19" customWidth="1"/>
    <col min="517" max="517" width="11.7109375" customWidth="1"/>
    <col min="518" max="518" width="17.85546875" customWidth="1"/>
    <col min="767" max="767" width="10.140625" bestFit="1" customWidth="1"/>
    <col min="768" max="768" width="34.42578125" customWidth="1"/>
    <col min="769" max="770" width="15" customWidth="1"/>
    <col min="771" max="771" width="13.42578125" customWidth="1"/>
    <col min="772" max="772" width="19" customWidth="1"/>
    <col min="773" max="773" width="11.7109375" customWidth="1"/>
    <col min="774" max="774" width="17.85546875" customWidth="1"/>
    <col min="1023" max="1023" width="10.140625" bestFit="1" customWidth="1"/>
    <col min="1024" max="1024" width="34.42578125" customWidth="1"/>
    <col min="1025" max="1026" width="15" customWidth="1"/>
    <col min="1027" max="1027" width="13.42578125" customWidth="1"/>
    <col min="1028" max="1028" width="19" customWidth="1"/>
    <col min="1029" max="1029" width="11.7109375" customWidth="1"/>
    <col min="1030" max="1030" width="17.85546875" customWidth="1"/>
    <col min="1279" max="1279" width="10.140625" bestFit="1" customWidth="1"/>
    <col min="1280" max="1280" width="34.42578125" customWidth="1"/>
    <col min="1281" max="1282" width="15" customWidth="1"/>
    <col min="1283" max="1283" width="13.42578125" customWidth="1"/>
    <col min="1284" max="1284" width="19" customWidth="1"/>
    <col min="1285" max="1285" width="11.7109375" customWidth="1"/>
    <col min="1286" max="1286" width="17.85546875" customWidth="1"/>
    <col min="1535" max="1535" width="10.140625" bestFit="1" customWidth="1"/>
    <col min="1536" max="1536" width="34.42578125" customWidth="1"/>
    <col min="1537" max="1538" width="15" customWidth="1"/>
    <col min="1539" max="1539" width="13.42578125" customWidth="1"/>
    <col min="1540" max="1540" width="19" customWidth="1"/>
    <col min="1541" max="1541" width="11.7109375" customWidth="1"/>
    <col min="1542" max="1542" width="17.85546875" customWidth="1"/>
    <col min="1791" max="1791" width="10.140625" bestFit="1" customWidth="1"/>
    <col min="1792" max="1792" width="34.42578125" customWidth="1"/>
    <col min="1793" max="1794" width="15" customWidth="1"/>
    <col min="1795" max="1795" width="13.42578125" customWidth="1"/>
    <col min="1796" max="1796" width="19" customWidth="1"/>
    <col min="1797" max="1797" width="11.7109375" customWidth="1"/>
    <col min="1798" max="1798" width="17.85546875" customWidth="1"/>
    <col min="2047" max="2047" width="10.140625" bestFit="1" customWidth="1"/>
    <col min="2048" max="2048" width="34.42578125" customWidth="1"/>
    <col min="2049" max="2050" width="15" customWidth="1"/>
    <col min="2051" max="2051" width="13.42578125" customWidth="1"/>
    <col min="2052" max="2052" width="19" customWidth="1"/>
    <col min="2053" max="2053" width="11.7109375" customWidth="1"/>
    <col min="2054" max="2054" width="17.85546875" customWidth="1"/>
    <col min="2303" max="2303" width="10.140625" bestFit="1" customWidth="1"/>
    <col min="2304" max="2304" width="34.42578125" customWidth="1"/>
    <col min="2305" max="2306" width="15" customWidth="1"/>
    <col min="2307" max="2307" width="13.42578125" customWidth="1"/>
    <col min="2308" max="2308" width="19" customWidth="1"/>
    <col min="2309" max="2309" width="11.7109375" customWidth="1"/>
    <col min="2310" max="2310" width="17.85546875" customWidth="1"/>
    <col min="2559" max="2559" width="10.140625" bestFit="1" customWidth="1"/>
    <col min="2560" max="2560" width="34.42578125" customWidth="1"/>
    <col min="2561" max="2562" width="15" customWidth="1"/>
    <col min="2563" max="2563" width="13.42578125" customWidth="1"/>
    <col min="2564" max="2564" width="19" customWidth="1"/>
    <col min="2565" max="2565" width="11.7109375" customWidth="1"/>
    <col min="2566" max="2566" width="17.85546875" customWidth="1"/>
    <col min="2815" max="2815" width="10.140625" bestFit="1" customWidth="1"/>
    <col min="2816" max="2816" width="34.42578125" customWidth="1"/>
    <col min="2817" max="2818" width="15" customWidth="1"/>
    <col min="2819" max="2819" width="13.42578125" customWidth="1"/>
    <col min="2820" max="2820" width="19" customWidth="1"/>
    <col min="2821" max="2821" width="11.7109375" customWidth="1"/>
    <col min="2822" max="2822" width="17.85546875" customWidth="1"/>
    <col min="3071" max="3071" width="10.140625" bestFit="1" customWidth="1"/>
    <col min="3072" max="3072" width="34.42578125" customWidth="1"/>
    <col min="3073" max="3074" width="15" customWidth="1"/>
    <col min="3075" max="3075" width="13.42578125" customWidth="1"/>
    <col min="3076" max="3076" width="19" customWidth="1"/>
    <col min="3077" max="3077" width="11.7109375" customWidth="1"/>
    <col min="3078" max="3078" width="17.85546875" customWidth="1"/>
    <col min="3327" max="3327" width="10.140625" bestFit="1" customWidth="1"/>
    <col min="3328" max="3328" width="34.42578125" customWidth="1"/>
    <col min="3329" max="3330" width="15" customWidth="1"/>
    <col min="3331" max="3331" width="13.42578125" customWidth="1"/>
    <col min="3332" max="3332" width="19" customWidth="1"/>
    <col min="3333" max="3333" width="11.7109375" customWidth="1"/>
    <col min="3334" max="3334" width="17.85546875" customWidth="1"/>
    <col min="3583" max="3583" width="10.140625" bestFit="1" customWidth="1"/>
    <col min="3584" max="3584" width="34.42578125" customWidth="1"/>
    <col min="3585" max="3586" width="15" customWidth="1"/>
    <col min="3587" max="3587" width="13.42578125" customWidth="1"/>
    <col min="3588" max="3588" width="19" customWidth="1"/>
    <col min="3589" max="3589" width="11.7109375" customWidth="1"/>
    <col min="3590" max="3590" width="17.85546875" customWidth="1"/>
    <col min="3839" max="3839" width="10.140625" bestFit="1" customWidth="1"/>
    <col min="3840" max="3840" width="34.42578125" customWidth="1"/>
    <col min="3841" max="3842" width="15" customWidth="1"/>
    <col min="3843" max="3843" width="13.42578125" customWidth="1"/>
    <col min="3844" max="3844" width="19" customWidth="1"/>
    <col min="3845" max="3845" width="11.7109375" customWidth="1"/>
    <col min="3846" max="3846" width="17.85546875" customWidth="1"/>
    <col min="4095" max="4095" width="10.140625" bestFit="1" customWidth="1"/>
    <col min="4096" max="4096" width="34.42578125" customWidth="1"/>
    <col min="4097" max="4098" width="15" customWidth="1"/>
    <col min="4099" max="4099" width="13.42578125" customWidth="1"/>
    <col min="4100" max="4100" width="19" customWidth="1"/>
    <col min="4101" max="4101" width="11.7109375" customWidth="1"/>
    <col min="4102" max="4102" width="17.85546875" customWidth="1"/>
    <col min="4351" max="4351" width="10.140625" bestFit="1" customWidth="1"/>
    <col min="4352" max="4352" width="34.42578125" customWidth="1"/>
    <col min="4353" max="4354" width="15" customWidth="1"/>
    <col min="4355" max="4355" width="13.42578125" customWidth="1"/>
    <col min="4356" max="4356" width="19" customWidth="1"/>
    <col min="4357" max="4357" width="11.7109375" customWidth="1"/>
    <col min="4358" max="4358" width="17.85546875" customWidth="1"/>
    <col min="4607" max="4607" width="10.140625" bestFit="1" customWidth="1"/>
    <col min="4608" max="4608" width="34.42578125" customWidth="1"/>
    <col min="4609" max="4610" width="15" customWidth="1"/>
    <col min="4611" max="4611" width="13.42578125" customWidth="1"/>
    <col min="4612" max="4612" width="19" customWidth="1"/>
    <col min="4613" max="4613" width="11.7109375" customWidth="1"/>
    <col min="4614" max="4614" width="17.85546875" customWidth="1"/>
    <col min="4863" max="4863" width="10.140625" bestFit="1" customWidth="1"/>
    <col min="4864" max="4864" width="34.42578125" customWidth="1"/>
    <col min="4865" max="4866" width="15" customWidth="1"/>
    <col min="4867" max="4867" width="13.42578125" customWidth="1"/>
    <col min="4868" max="4868" width="19" customWidth="1"/>
    <col min="4869" max="4869" width="11.7109375" customWidth="1"/>
    <col min="4870" max="4870" width="17.85546875" customWidth="1"/>
    <col min="5119" max="5119" width="10.140625" bestFit="1" customWidth="1"/>
    <col min="5120" max="5120" width="34.42578125" customWidth="1"/>
    <col min="5121" max="5122" width="15" customWidth="1"/>
    <col min="5123" max="5123" width="13.42578125" customWidth="1"/>
    <col min="5124" max="5124" width="19" customWidth="1"/>
    <col min="5125" max="5125" width="11.7109375" customWidth="1"/>
    <col min="5126" max="5126" width="17.85546875" customWidth="1"/>
    <col min="5375" max="5375" width="10.140625" bestFit="1" customWidth="1"/>
    <col min="5376" max="5376" width="34.42578125" customWidth="1"/>
    <col min="5377" max="5378" width="15" customWidth="1"/>
    <col min="5379" max="5379" width="13.42578125" customWidth="1"/>
    <col min="5380" max="5380" width="19" customWidth="1"/>
    <col min="5381" max="5381" width="11.7109375" customWidth="1"/>
    <col min="5382" max="5382" width="17.85546875" customWidth="1"/>
    <col min="5631" max="5631" width="10.140625" bestFit="1" customWidth="1"/>
    <col min="5632" max="5632" width="34.42578125" customWidth="1"/>
    <col min="5633" max="5634" width="15" customWidth="1"/>
    <col min="5635" max="5635" width="13.42578125" customWidth="1"/>
    <col min="5636" max="5636" width="19" customWidth="1"/>
    <col min="5637" max="5637" width="11.7109375" customWidth="1"/>
    <col min="5638" max="5638" width="17.85546875" customWidth="1"/>
    <col min="5887" max="5887" width="10.140625" bestFit="1" customWidth="1"/>
    <col min="5888" max="5888" width="34.42578125" customWidth="1"/>
    <col min="5889" max="5890" width="15" customWidth="1"/>
    <col min="5891" max="5891" width="13.42578125" customWidth="1"/>
    <col min="5892" max="5892" width="19" customWidth="1"/>
    <col min="5893" max="5893" width="11.7109375" customWidth="1"/>
    <col min="5894" max="5894" width="17.85546875" customWidth="1"/>
    <col min="6143" max="6143" width="10.140625" bestFit="1" customWidth="1"/>
    <col min="6144" max="6144" width="34.42578125" customWidth="1"/>
    <col min="6145" max="6146" width="15" customWidth="1"/>
    <col min="6147" max="6147" width="13.42578125" customWidth="1"/>
    <col min="6148" max="6148" width="19" customWidth="1"/>
    <col min="6149" max="6149" width="11.7109375" customWidth="1"/>
    <col min="6150" max="6150" width="17.85546875" customWidth="1"/>
    <col min="6399" max="6399" width="10.140625" bestFit="1" customWidth="1"/>
    <col min="6400" max="6400" width="34.42578125" customWidth="1"/>
    <col min="6401" max="6402" width="15" customWidth="1"/>
    <col min="6403" max="6403" width="13.42578125" customWidth="1"/>
    <col min="6404" max="6404" width="19" customWidth="1"/>
    <col min="6405" max="6405" width="11.7109375" customWidth="1"/>
    <col min="6406" max="6406" width="17.85546875" customWidth="1"/>
    <col min="6655" max="6655" width="10.140625" bestFit="1" customWidth="1"/>
    <col min="6656" max="6656" width="34.42578125" customWidth="1"/>
    <col min="6657" max="6658" width="15" customWidth="1"/>
    <col min="6659" max="6659" width="13.42578125" customWidth="1"/>
    <col min="6660" max="6660" width="19" customWidth="1"/>
    <col min="6661" max="6661" width="11.7109375" customWidth="1"/>
    <col min="6662" max="6662" width="17.85546875" customWidth="1"/>
    <col min="6911" max="6911" width="10.140625" bestFit="1" customWidth="1"/>
    <col min="6912" max="6912" width="34.42578125" customWidth="1"/>
    <col min="6913" max="6914" width="15" customWidth="1"/>
    <col min="6915" max="6915" width="13.42578125" customWidth="1"/>
    <col min="6916" max="6916" width="19" customWidth="1"/>
    <col min="6917" max="6917" width="11.7109375" customWidth="1"/>
    <col min="6918" max="6918" width="17.85546875" customWidth="1"/>
    <col min="7167" max="7167" width="10.140625" bestFit="1" customWidth="1"/>
    <col min="7168" max="7168" width="34.42578125" customWidth="1"/>
    <col min="7169" max="7170" width="15" customWidth="1"/>
    <col min="7171" max="7171" width="13.42578125" customWidth="1"/>
    <col min="7172" max="7172" width="19" customWidth="1"/>
    <col min="7173" max="7173" width="11.7109375" customWidth="1"/>
    <col min="7174" max="7174" width="17.85546875" customWidth="1"/>
    <col min="7423" max="7423" width="10.140625" bestFit="1" customWidth="1"/>
    <col min="7424" max="7424" width="34.42578125" customWidth="1"/>
    <col min="7425" max="7426" width="15" customWidth="1"/>
    <col min="7427" max="7427" width="13.42578125" customWidth="1"/>
    <col min="7428" max="7428" width="19" customWidth="1"/>
    <col min="7429" max="7429" width="11.7109375" customWidth="1"/>
    <col min="7430" max="7430" width="17.85546875" customWidth="1"/>
    <col min="7679" max="7679" width="10.140625" bestFit="1" customWidth="1"/>
    <col min="7680" max="7680" width="34.42578125" customWidth="1"/>
    <col min="7681" max="7682" width="15" customWidth="1"/>
    <col min="7683" max="7683" width="13.42578125" customWidth="1"/>
    <col min="7684" max="7684" width="19" customWidth="1"/>
    <col min="7685" max="7685" width="11.7109375" customWidth="1"/>
    <col min="7686" max="7686" width="17.85546875" customWidth="1"/>
    <col min="7935" max="7935" width="10.140625" bestFit="1" customWidth="1"/>
    <col min="7936" max="7936" width="34.42578125" customWidth="1"/>
    <col min="7937" max="7938" width="15" customWidth="1"/>
    <col min="7939" max="7939" width="13.42578125" customWidth="1"/>
    <col min="7940" max="7940" width="19" customWidth="1"/>
    <col min="7941" max="7941" width="11.7109375" customWidth="1"/>
    <col min="7942" max="7942" width="17.85546875" customWidth="1"/>
    <col min="8191" max="8191" width="10.140625" bestFit="1" customWidth="1"/>
    <col min="8192" max="8192" width="34.42578125" customWidth="1"/>
    <col min="8193" max="8194" width="15" customWidth="1"/>
    <col min="8195" max="8195" width="13.42578125" customWidth="1"/>
    <col min="8196" max="8196" width="19" customWidth="1"/>
    <col min="8197" max="8197" width="11.7109375" customWidth="1"/>
    <col min="8198" max="8198" width="17.85546875" customWidth="1"/>
    <col min="8447" max="8447" width="10.140625" bestFit="1" customWidth="1"/>
    <col min="8448" max="8448" width="34.42578125" customWidth="1"/>
    <col min="8449" max="8450" width="15" customWidth="1"/>
    <col min="8451" max="8451" width="13.42578125" customWidth="1"/>
    <col min="8452" max="8452" width="19" customWidth="1"/>
    <col min="8453" max="8453" width="11.7109375" customWidth="1"/>
    <col min="8454" max="8454" width="17.85546875" customWidth="1"/>
    <col min="8703" max="8703" width="10.140625" bestFit="1" customWidth="1"/>
    <col min="8704" max="8704" width="34.42578125" customWidth="1"/>
    <col min="8705" max="8706" width="15" customWidth="1"/>
    <col min="8707" max="8707" width="13.42578125" customWidth="1"/>
    <col min="8708" max="8708" width="19" customWidth="1"/>
    <col min="8709" max="8709" width="11.7109375" customWidth="1"/>
    <col min="8710" max="8710" width="17.85546875" customWidth="1"/>
    <col min="8959" max="8959" width="10.140625" bestFit="1" customWidth="1"/>
    <col min="8960" max="8960" width="34.42578125" customWidth="1"/>
    <col min="8961" max="8962" width="15" customWidth="1"/>
    <col min="8963" max="8963" width="13.42578125" customWidth="1"/>
    <col min="8964" max="8964" width="19" customWidth="1"/>
    <col min="8965" max="8965" width="11.7109375" customWidth="1"/>
    <col min="8966" max="8966" width="17.85546875" customWidth="1"/>
    <col min="9215" max="9215" width="10.140625" bestFit="1" customWidth="1"/>
    <col min="9216" max="9216" width="34.42578125" customWidth="1"/>
    <col min="9217" max="9218" width="15" customWidth="1"/>
    <col min="9219" max="9219" width="13.42578125" customWidth="1"/>
    <col min="9220" max="9220" width="19" customWidth="1"/>
    <col min="9221" max="9221" width="11.7109375" customWidth="1"/>
    <col min="9222" max="9222" width="17.85546875" customWidth="1"/>
    <col min="9471" max="9471" width="10.140625" bestFit="1" customWidth="1"/>
    <col min="9472" max="9472" width="34.42578125" customWidth="1"/>
    <col min="9473" max="9474" width="15" customWidth="1"/>
    <col min="9475" max="9475" width="13.42578125" customWidth="1"/>
    <col min="9476" max="9476" width="19" customWidth="1"/>
    <col min="9477" max="9477" width="11.7109375" customWidth="1"/>
    <col min="9478" max="9478" width="17.85546875" customWidth="1"/>
    <col min="9727" max="9727" width="10.140625" bestFit="1" customWidth="1"/>
    <col min="9728" max="9728" width="34.42578125" customWidth="1"/>
    <col min="9729" max="9730" width="15" customWidth="1"/>
    <col min="9731" max="9731" width="13.42578125" customWidth="1"/>
    <col min="9732" max="9732" width="19" customWidth="1"/>
    <col min="9733" max="9733" width="11.7109375" customWidth="1"/>
    <col min="9734" max="9734" width="17.85546875" customWidth="1"/>
    <col min="9983" max="9983" width="10.140625" bestFit="1" customWidth="1"/>
    <col min="9984" max="9984" width="34.42578125" customWidth="1"/>
    <col min="9985" max="9986" width="15" customWidth="1"/>
    <col min="9987" max="9987" width="13.42578125" customWidth="1"/>
    <col min="9988" max="9988" width="19" customWidth="1"/>
    <col min="9989" max="9989" width="11.7109375" customWidth="1"/>
    <col min="9990" max="9990" width="17.85546875" customWidth="1"/>
    <col min="10239" max="10239" width="10.140625" bestFit="1" customWidth="1"/>
    <col min="10240" max="10240" width="34.42578125" customWidth="1"/>
    <col min="10241" max="10242" width="15" customWidth="1"/>
    <col min="10243" max="10243" width="13.42578125" customWidth="1"/>
    <col min="10244" max="10244" width="19" customWidth="1"/>
    <col min="10245" max="10245" width="11.7109375" customWidth="1"/>
    <col min="10246" max="10246" width="17.85546875" customWidth="1"/>
    <col min="10495" max="10495" width="10.140625" bestFit="1" customWidth="1"/>
    <col min="10496" max="10496" width="34.42578125" customWidth="1"/>
    <col min="10497" max="10498" width="15" customWidth="1"/>
    <col min="10499" max="10499" width="13.42578125" customWidth="1"/>
    <col min="10500" max="10500" width="19" customWidth="1"/>
    <col min="10501" max="10501" width="11.7109375" customWidth="1"/>
    <col min="10502" max="10502" width="17.85546875" customWidth="1"/>
    <col min="10751" max="10751" width="10.140625" bestFit="1" customWidth="1"/>
    <col min="10752" max="10752" width="34.42578125" customWidth="1"/>
    <col min="10753" max="10754" width="15" customWidth="1"/>
    <col min="10755" max="10755" width="13.42578125" customWidth="1"/>
    <col min="10756" max="10756" width="19" customWidth="1"/>
    <col min="10757" max="10757" width="11.7109375" customWidth="1"/>
    <col min="10758" max="10758" width="17.85546875" customWidth="1"/>
    <col min="11007" max="11007" width="10.140625" bestFit="1" customWidth="1"/>
    <col min="11008" max="11008" width="34.42578125" customWidth="1"/>
    <col min="11009" max="11010" width="15" customWidth="1"/>
    <col min="11011" max="11011" width="13.42578125" customWidth="1"/>
    <col min="11012" max="11012" width="19" customWidth="1"/>
    <col min="11013" max="11013" width="11.7109375" customWidth="1"/>
    <col min="11014" max="11014" width="17.85546875" customWidth="1"/>
    <col min="11263" max="11263" width="10.140625" bestFit="1" customWidth="1"/>
    <col min="11264" max="11264" width="34.42578125" customWidth="1"/>
    <col min="11265" max="11266" width="15" customWidth="1"/>
    <col min="11267" max="11267" width="13.42578125" customWidth="1"/>
    <col min="11268" max="11268" width="19" customWidth="1"/>
    <col min="11269" max="11269" width="11.7109375" customWidth="1"/>
    <col min="11270" max="11270" width="17.85546875" customWidth="1"/>
    <col min="11519" max="11519" width="10.140625" bestFit="1" customWidth="1"/>
    <col min="11520" max="11520" width="34.42578125" customWidth="1"/>
    <col min="11521" max="11522" width="15" customWidth="1"/>
    <col min="11523" max="11523" width="13.42578125" customWidth="1"/>
    <col min="11524" max="11524" width="19" customWidth="1"/>
    <col min="11525" max="11525" width="11.7109375" customWidth="1"/>
    <col min="11526" max="11526" width="17.85546875" customWidth="1"/>
    <col min="11775" max="11775" width="10.140625" bestFit="1" customWidth="1"/>
    <col min="11776" max="11776" width="34.42578125" customWidth="1"/>
    <col min="11777" max="11778" width="15" customWidth="1"/>
    <col min="11779" max="11779" width="13.42578125" customWidth="1"/>
    <col min="11780" max="11780" width="19" customWidth="1"/>
    <col min="11781" max="11781" width="11.7109375" customWidth="1"/>
    <col min="11782" max="11782" width="17.85546875" customWidth="1"/>
    <col min="12031" max="12031" width="10.140625" bestFit="1" customWidth="1"/>
    <col min="12032" max="12032" width="34.42578125" customWidth="1"/>
    <col min="12033" max="12034" width="15" customWidth="1"/>
    <col min="12035" max="12035" width="13.42578125" customWidth="1"/>
    <col min="12036" max="12036" width="19" customWidth="1"/>
    <col min="12037" max="12037" width="11.7109375" customWidth="1"/>
    <col min="12038" max="12038" width="17.85546875" customWidth="1"/>
    <col min="12287" max="12287" width="10.140625" bestFit="1" customWidth="1"/>
    <col min="12288" max="12288" width="34.42578125" customWidth="1"/>
    <col min="12289" max="12290" width="15" customWidth="1"/>
    <col min="12291" max="12291" width="13.42578125" customWidth="1"/>
    <col min="12292" max="12292" width="19" customWidth="1"/>
    <col min="12293" max="12293" width="11.7109375" customWidth="1"/>
    <col min="12294" max="12294" width="17.85546875" customWidth="1"/>
    <col min="12543" max="12543" width="10.140625" bestFit="1" customWidth="1"/>
    <col min="12544" max="12544" width="34.42578125" customWidth="1"/>
    <col min="12545" max="12546" width="15" customWidth="1"/>
    <col min="12547" max="12547" width="13.42578125" customWidth="1"/>
    <col min="12548" max="12548" width="19" customWidth="1"/>
    <col min="12549" max="12549" width="11.7109375" customWidth="1"/>
    <col min="12550" max="12550" width="17.85546875" customWidth="1"/>
    <col min="12799" max="12799" width="10.140625" bestFit="1" customWidth="1"/>
    <col min="12800" max="12800" width="34.42578125" customWidth="1"/>
    <col min="12801" max="12802" width="15" customWidth="1"/>
    <col min="12803" max="12803" width="13.42578125" customWidth="1"/>
    <col min="12804" max="12804" width="19" customWidth="1"/>
    <col min="12805" max="12805" width="11.7109375" customWidth="1"/>
    <col min="12806" max="12806" width="17.85546875" customWidth="1"/>
    <col min="13055" max="13055" width="10.140625" bestFit="1" customWidth="1"/>
    <col min="13056" max="13056" width="34.42578125" customWidth="1"/>
    <col min="13057" max="13058" width="15" customWidth="1"/>
    <col min="13059" max="13059" width="13.42578125" customWidth="1"/>
    <col min="13060" max="13060" width="19" customWidth="1"/>
    <col min="13061" max="13061" width="11.7109375" customWidth="1"/>
    <col min="13062" max="13062" width="17.85546875" customWidth="1"/>
    <col min="13311" max="13311" width="10.140625" bestFit="1" customWidth="1"/>
    <col min="13312" max="13312" width="34.42578125" customWidth="1"/>
    <col min="13313" max="13314" width="15" customWidth="1"/>
    <col min="13315" max="13315" width="13.42578125" customWidth="1"/>
    <col min="13316" max="13316" width="19" customWidth="1"/>
    <col min="13317" max="13317" width="11.7109375" customWidth="1"/>
    <col min="13318" max="13318" width="17.85546875" customWidth="1"/>
    <col min="13567" max="13567" width="10.140625" bestFit="1" customWidth="1"/>
    <col min="13568" max="13568" width="34.42578125" customWidth="1"/>
    <col min="13569" max="13570" width="15" customWidth="1"/>
    <col min="13571" max="13571" width="13.42578125" customWidth="1"/>
    <col min="13572" max="13572" width="19" customWidth="1"/>
    <col min="13573" max="13573" width="11.7109375" customWidth="1"/>
    <col min="13574" max="13574" width="17.85546875" customWidth="1"/>
    <col min="13823" max="13823" width="10.140625" bestFit="1" customWidth="1"/>
    <col min="13824" max="13824" width="34.42578125" customWidth="1"/>
    <col min="13825" max="13826" width="15" customWidth="1"/>
    <col min="13827" max="13827" width="13.42578125" customWidth="1"/>
    <col min="13828" max="13828" width="19" customWidth="1"/>
    <col min="13829" max="13829" width="11.7109375" customWidth="1"/>
    <col min="13830" max="13830" width="17.85546875" customWidth="1"/>
    <col min="14079" max="14079" width="10.140625" bestFit="1" customWidth="1"/>
    <col min="14080" max="14080" width="34.42578125" customWidth="1"/>
    <col min="14081" max="14082" width="15" customWidth="1"/>
    <col min="14083" max="14083" width="13.42578125" customWidth="1"/>
    <col min="14084" max="14084" width="19" customWidth="1"/>
    <col min="14085" max="14085" width="11.7109375" customWidth="1"/>
    <col min="14086" max="14086" width="17.85546875" customWidth="1"/>
    <col min="14335" max="14335" width="10.140625" bestFit="1" customWidth="1"/>
    <col min="14336" max="14336" width="34.42578125" customWidth="1"/>
    <col min="14337" max="14338" width="15" customWidth="1"/>
    <col min="14339" max="14339" width="13.42578125" customWidth="1"/>
    <col min="14340" max="14340" width="19" customWidth="1"/>
    <col min="14341" max="14341" width="11.7109375" customWidth="1"/>
    <col min="14342" max="14342" width="17.85546875" customWidth="1"/>
    <col min="14591" max="14591" width="10.140625" bestFit="1" customWidth="1"/>
    <col min="14592" max="14592" width="34.42578125" customWidth="1"/>
    <col min="14593" max="14594" width="15" customWidth="1"/>
    <col min="14595" max="14595" width="13.42578125" customWidth="1"/>
    <col min="14596" max="14596" width="19" customWidth="1"/>
    <col min="14597" max="14597" width="11.7109375" customWidth="1"/>
    <col min="14598" max="14598" width="17.85546875" customWidth="1"/>
    <col min="14847" max="14847" width="10.140625" bestFit="1" customWidth="1"/>
    <col min="14848" max="14848" width="34.42578125" customWidth="1"/>
    <col min="14849" max="14850" width="15" customWidth="1"/>
    <col min="14851" max="14851" width="13.42578125" customWidth="1"/>
    <col min="14852" max="14852" width="19" customWidth="1"/>
    <col min="14853" max="14853" width="11.7109375" customWidth="1"/>
    <col min="14854" max="14854" width="17.85546875" customWidth="1"/>
    <col min="15103" max="15103" width="10.140625" bestFit="1" customWidth="1"/>
    <col min="15104" max="15104" width="34.42578125" customWidth="1"/>
    <col min="15105" max="15106" width="15" customWidth="1"/>
    <col min="15107" max="15107" width="13.42578125" customWidth="1"/>
    <col min="15108" max="15108" width="19" customWidth="1"/>
    <col min="15109" max="15109" width="11.7109375" customWidth="1"/>
    <col min="15110" max="15110" width="17.85546875" customWidth="1"/>
    <col min="15359" max="15359" width="10.140625" bestFit="1" customWidth="1"/>
    <col min="15360" max="15360" width="34.42578125" customWidth="1"/>
    <col min="15361" max="15362" width="15" customWidth="1"/>
    <col min="15363" max="15363" width="13.42578125" customWidth="1"/>
    <col min="15364" max="15364" width="19" customWidth="1"/>
    <col min="15365" max="15365" width="11.7109375" customWidth="1"/>
    <col min="15366" max="15366" width="17.85546875" customWidth="1"/>
    <col min="15615" max="15615" width="10.140625" bestFit="1" customWidth="1"/>
    <col min="15616" max="15616" width="34.42578125" customWidth="1"/>
    <col min="15617" max="15618" width="15" customWidth="1"/>
    <col min="15619" max="15619" width="13.42578125" customWidth="1"/>
    <col min="15620" max="15620" width="19" customWidth="1"/>
    <col min="15621" max="15621" width="11.7109375" customWidth="1"/>
    <col min="15622" max="15622" width="17.85546875" customWidth="1"/>
    <col min="15871" max="15871" width="10.140625" bestFit="1" customWidth="1"/>
    <col min="15872" max="15872" width="34.42578125" customWidth="1"/>
    <col min="15873" max="15874" width="15" customWidth="1"/>
    <col min="15875" max="15875" width="13.42578125" customWidth="1"/>
    <col min="15876" max="15876" width="19" customWidth="1"/>
    <col min="15877" max="15877" width="11.7109375" customWidth="1"/>
    <col min="15878" max="15878" width="17.85546875" customWidth="1"/>
    <col min="16127" max="16127" width="10.140625" bestFit="1" customWidth="1"/>
    <col min="16128" max="16128" width="34.42578125" customWidth="1"/>
    <col min="16129" max="16130" width="15" customWidth="1"/>
    <col min="16131" max="16131" width="13.42578125" customWidth="1"/>
    <col min="16132" max="16132" width="19" customWidth="1"/>
    <col min="16133" max="16133" width="11.7109375" customWidth="1"/>
    <col min="16134" max="16134" width="17.85546875" customWidth="1"/>
  </cols>
  <sheetData>
    <row r="1" spans="1:8" ht="16.5" customHeight="1" x14ac:dyDescent="0.25">
      <c r="A1" s="69" t="s">
        <v>9</v>
      </c>
      <c r="B1" s="69"/>
      <c r="C1" s="69"/>
      <c r="D1" s="69"/>
      <c r="E1" s="69"/>
      <c r="F1" s="69"/>
      <c r="G1" s="69"/>
    </row>
    <row r="2" spans="1:8" ht="24" customHeight="1" x14ac:dyDescent="0.25">
      <c r="A2" s="69"/>
      <c r="B2" s="69"/>
      <c r="C2" s="69"/>
      <c r="D2" s="69"/>
      <c r="E2" s="69"/>
      <c r="F2" s="69"/>
      <c r="G2" s="69"/>
    </row>
    <row r="3" spans="1:8" s="10" customFormat="1" ht="19.5" customHeight="1" x14ac:dyDescent="0.25">
      <c r="A3" s="8" t="s">
        <v>10</v>
      </c>
      <c r="B3" s="9"/>
      <c r="C3" s="9"/>
      <c r="D3" s="9"/>
      <c r="E3" s="9"/>
      <c r="F3" s="9"/>
      <c r="G3" s="9"/>
    </row>
    <row r="4" spans="1:8" s="10" customFormat="1" ht="15.95" customHeight="1" x14ac:dyDescent="0.25">
      <c r="A4" s="11"/>
      <c r="B4" s="11"/>
      <c r="C4" s="11"/>
      <c r="D4" s="11"/>
      <c r="E4" s="11"/>
      <c r="F4" s="11"/>
      <c r="G4" s="11"/>
    </row>
    <row r="5" spans="1:8" ht="14.25" customHeight="1" x14ac:dyDescent="0.25">
      <c r="A5" s="51"/>
      <c r="B5" s="51"/>
      <c r="C5" s="51"/>
      <c r="D5" s="51"/>
      <c r="E5" s="51"/>
      <c r="F5" s="51"/>
      <c r="G5" s="51"/>
    </row>
    <row r="6" spans="1:8" s="16" customFormat="1" x14ac:dyDescent="0.25">
      <c r="A6" s="13"/>
      <c r="B6" s="14" t="s">
        <v>11</v>
      </c>
      <c r="C6" s="14"/>
      <c r="D6" s="14"/>
      <c r="E6" s="14"/>
      <c r="F6" s="15"/>
      <c r="G6" s="15"/>
    </row>
    <row r="7" spans="1:8" x14ac:dyDescent="0.25">
      <c r="A7" s="17" t="s">
        <v>12</v>
      </c>
      <c r="B7" s="18" t="s">
        <v>13</v>
      </c>
      <c r="C7" s="18" t="s">
        <v>14</v>
      </c>
      <c r="D7" s="18" t="s">
        <v>3</v>
      </c>
      <c r="E7" s="18" t="s">
        <v>15</v>
      </c>
      <c r="F7" s="19" t="s">
        <v>21</v>
      </c>
      <c r="G7" s="20" t="s">
        <v>21</v>
      </c>
      <c r="H7" s="21"/>
    </row>
    <row r="8" spans="1:8" x14ac:dyDescent="0.25">
      <c r="A8" s="22"/>
      <c r="B8" s="23"/>
      <c r="C8" s="23"/>
      <c r="D8" s="23"/>
      <c r="E8" s="23"/>
      <c r="F8" s="24" t="s">
        <v>7</v>
      </c>
      <c r="G8" s="24" t="s">
        <v>8</v>
      </c>
      <c r="H8" s="21"/>
    </row>
    <row r="9" spans="1:8" x14ac:dyDescent="0.25">
      <c r="A9" s="25">
        <v>1</v>
      </c>
      <c r="B9" s="26" t="str">
        <f>'[2]Расчет НМЦК'!E9</f>
        <v>ООО "СофтЛайн Трейд"</v>
      </c>
      <c r="C9" s="27"/>
      <c r="D9" s="27" t="s">
        <v>16</v>
      </c>
      <c r="E9" s="28">
        <v>1</v>
      </c>
      <c r="F9" s="29" t="e">
        <f>'[2]Расчет НМЦК'!#REF!</f>
        <v>#REF!</v>
      </c>
      <c r="G9" s="29" t="e">
        <f>F9</f>
        <v>#REF!</v>
      </c>
      <c r="H9" s="30" t="e">
        <f>1-F9/F12</f>
        <v>#REF!</v>
      </c>
    </row>
    <row r="10" spans="1:8" x14ac:dyDescent="0.25">
      <c r="A10" s="31">
        <f>A9+1</f>
        <v>2</v>
      </c>
      <c r="B10" s="26" t="str">
        <f>'[2]Расчет НМЦК'!F9</f>
        <v>НИП Информатика</v>
      </c>
      <c r="C10" s="32"/>
      <c r="D10" s="33" t="s">
        <v>16</v>
      </c>
      <c r="E10" s="34">
        <v>1</v>
      </c>
      <c r="F10" s="35" t="e">
        <f>'[2]Расчет НМЦК'!#REF!</f>
        <v>#REF!</v>
      </c>
      <c r="G10" s="35" t="e">
        <f>F10</f>
        <v>#REF!</v>
      </c>
      <c r="H10" t="e">
        <f>1-F10/F12</f>
        <v>#REF!</v>
      </c>
    </row>
    <row r="11" spans="1:8" x14ac:dyDescent="0.25">
      <c r="A11" s="31">
        <f>A10+1</f>
        <v>3</v>
      </c>
      <c r="B11" s="37" t="str">
        <f>'[2]Расчет НМЦК'!G9</f>
        <v>ООО «Джазл»</v>
      </c>
      <c r="C11" s="32"/>
      <c r="D11" s="33" t="s">
        <v>16</v>
      </c>
      <c r="E11" s="34">
        <v>1</v>
      </c>
      <c r="F11" s="36" t="e">
        <f>'[2]Расчет НМЦК'!#REF!</f>
        <v>#REF!</v>
      </c>
      <c r="G11" s="36" t="e">
        <f>F11</f>
        <v>#REF!</v>
      </c>
      <c r="H11" t="e">
        <f>1-F11/F12</f>
        <v>#REF!</v>
      </c>
    </row>
    <row r="12" spans="1:8" ht="30" x14ac:dyDescent="0.25">
      <c r="A12" s="31"/>
      <c r="B12" s="38" t="s">
        <v>17</v>
      </c>
      <c r="C12" s="39"/>
      <c r="D12" s="39"/>
      <c r="E12" s="39"/>
      <c r="F12" s="40" t="e">
        <f>AVERAGE(F9:F11)</f>
        <v>#REF!</v>
      </c>
      <c r="G12" s="40" t="e">
        <f>AVERAGE(G9:G11)</f>
        <v>#REF!</v>
      </c>
    </row>
    <row r="13" spans="1:8" x14ac:dyDescent="0.25">
      <c r="A13" s="31"/>
      <c r="B13" s="39" t="s">
        <v>2</v>
      </c>
      <c r="C13" s="39"/>
      <c r="D13" s="39"/>
      <c r="E13" s="39"/>
      <c r="F13" s="41" t="e">
        <f>_xlfn.STDEV.S(F9,F10,F11)</f>
        <v>#REF!</v>
      </c>
      <c r="G13" s="41"/>
    </row>
    <row r="14" spans="1:8" x14ac:dyDescent="0.25">
      <c r="A14" s="31"/>
      <c r="B14" s="39" t="s">
        <v>18</v>
      </c>
      <c r="C14" s="39"/>
      <c r="D14" s="39"/>
      <c r="E14" s="39"/>
      <c r="F14" s="42" t="e">
        <f>F13/F12</f>
        <v>#REF!</v>
      </c>
      <c r="G14" s="42"/>
    </row>
    <row r="15" spans="1:8" ht="30" x14ac:dyDescent="0.25">
      <c r="A15" s="43"/>
      <c r="B15" s="44" t="s">
        <v>19</v>
      </c>
      <c r="C15" s="45"/>
      <c r="D15" s="45"/>
      <c r="E15" s="45"/>
      <c r="F15" s="46"/>
      <c r="G15" s="46" t="e">
        <f>G12</f>
        <v>#REF!</v>
      </c>
    </row>
    <row r="16" spans="1:8" ht="30" x14ac:dyDescent="0.25">
      <c r="A16" s="43"/>
      <c r="B16" s="44" t="s">
        <v>20</v>
      </c>
      <c r="C16" s="45"/>
      <c r="D16" s="45"/>
      <c r="E16" s="45"/>
      <c r="F16" s="46"/>
      <c r="G16" s="46" t="e">
        <f>G15*1.2</f>
        <v>#REF!</v>
      </c>
    </row>
    <row r="19" spans="1:7" x14ac:dyDescent="0.25">
      <c r="A19" s="17" t="s">
        <v>12</v>
      </c>
      <c r="B19" s="18" t="s">
        <v>13</v>
      </c>
      <c r="C19" s="18" t="s">
        <v>14</v>
      </c>
      <c r="D19" s="18" t="s">
        <v>3</v>
      </c>
      <c r="E19" s="18" t="s">
        <v>15</v>
      </c>
      <c r="F19" s="19" t="s">
        <v>21</v>
      </c>
      <c r="G19" s="20" t="s">
        <v>21</v>
      </c>
    </row>
    <row r="20" spans="1:7" x14ac:dyDescent="0.25">
      <c r="A20" s="22"/>
      <c r="B20" s="23"/>
      <c r="C20" s="23"/>
      <c r="D20" s="23"/>
      <c r="E20" s="23"/>
      <c r="F20" s="24" t="s">
        <v>7</v>
      </c>
      <c r="G20" s="24" t="s">
        <v>8</v>
      </c>
    </row>
    <row r="21" spans="1:7" x14ac:dyDescent="0.25">
      <c r="A21" s="25">
        <v>1</v>
      </c>
      <c r="B21" s="26" t="s">
        <v>22</v>
      </c>
      <c r="C21" s="27"/>
      <c r="D21" s="27" t="s">
        <v>16</v>
      </c>
      <c r="E21" s="28">
        <v>1</v>
      </c>
      <c r="F21" s="29">
        <v>58800</v>
      </c>
      <c r="G21" s="29">
        <f>F21</f>
        <v>58800</v>
      </c>
    </row>
    <row r="22" spans="1:7" x14ac:dyDescent="0.25">
      <c r="A22" s="31">
        <f>A21+1</f>
        <v>2</v>
      </c>
      <c r="B22" s="26" t="s">
        <v>23</v>
      </c>
      <c r="C22" s="32"/>
      <c r="D22" s="33" t="s">
        <v>16</v>
      </c>
      <c r="E22" s="34">
        <v>1</v>
      </c>
      <c r="F22" s="35">
        <v>58800</v>
      </c>
      <c r="G22" s="35">
        <f>F22</f>
        <v>58800</v>
      </c>
    </row>
    <row r="23" spans="1:7" x14ac:dyDescent="0.25">
      <c r="A23" s="31">
        <f>A22+1</f>
        <v>3</v>
      </c>
      <c r="B23" s="37" t="s">
        <v>24</v>
      </c>
      <c r="C23" s="32"/>
      <c r="D23" s="33" t="s">
        <v>16</v>
      </c>
      <c r="E23" s="34">
        <v>1</v>
      </c>
      <c r="F23" s="36">
        <v>56466.67</v>
      </c>
      <c r="G23" s="36">
        <f>F23</f>
        <v>56466.67</v>
      </c>
    </row>
    <row r="24" spans="1:7" ht="30" x14ac:dyDescent="0.25">
      <c r="A24" s="31"/>
      <c r="B24" s="38" t="s">
        <v>17</v>
      </c>
      <c r="C24" s="39"/>
      <c r="D24" s="39"/>
      <c r="E24" s="39"/>
      <c r="F24" s="40">
        <f>AVERAGE(F21:F23)</f>
        <v>58022.22</v>
      </c>
      <c r="G24" s="40">
        <f>AVERAGE(G21:G23)</f>
        <v>58022.22</v>
      </c>
    </row>
    <row r="25" spans="1:7" x14ac:dyDescent="0.25">
      <c r="A25" s="31"/>
      <c r="B25" s="39" t="s">
        <v>2</v>
      </c>
      <c r="C25" s="39"/>
      <c r="D25" s="39"/>
      <c r="E25" s="39"/>
      <c r="F25" s="41">
        <f>_xlfn.STDEV.S(F21,F22,F23)</f>
        <v>1347.15</v>
      </c>
      <c r="G25" s="41"/>
    </row>
    <row r="26" spans="1:7" x14ac:dyDescent="0.25">
      <c r="A26" s="31"/>
      <c r="B26" s="39" t="s">
        <v>18</v>
      </c>
      <c r="C26" s="39"/>
      <c r="D26" s="39"/>
      <c r="E26" s="39"/>
      <c r="F26" s="42">
        <f>F25/F24</f>
        <v>2.3199999999999998E-2</v>
      </c>
      <c r="G26" s="42"/>
    </row>
    <row r="27" spans="1:7" ht="30" x14ac:dyDescent="0.25">
      <c r="A27" s="43"/>
      <c r="B27" s="44" t="s">
        <v>19</v>
      </c>
      <c r="C27" s="45"/>
      <c r="D27" s="45"/>
      <c r="E27" s="45"/>
      <c r="F27" s="46"/>
      <c r="G27" s="46">
        <f>G24</f>
        <v>58022.22</v>
      </c>
    </row>
    <row r="28" spans="1:7" ht="30" x14ac:dyDescent="0.25">
      <c r="A28" s="43"/>
      <c r="B28" s="44" t="s">
        <v>20</v>
      </c>
      <c r="C28" s="45"/>
      <c r="D28" s="45"/>
      <c r="E28" s="45"/>
      <c r="F28" s="46"/>
      <c r="G28" s="46">
        <f>G27*1.2</f>
        <v>69626.66</v>
      </c>
    </row>
    <row r="31" spans="1:7" x14ac:dyDescent="0.25">
      <c r="G31" s="47" t="e">
        <f>G15+G27</f>
        <v>#REF!</v>
      </c>
    </row>
    <row r="33" spans="7:7" x14ac:dyDescent="0.25">
      <c r="G33" s="47" t="e">
        <f>G16+G28</f>
        <v>#REF!</v>
      </c>
    </row>
  </sheetData>
  <mergeCells count="2">
    <mergeCell ref="A1:G1"/>
    <mergeCell ref="A2:G2"/>
  </mergeCells>
  <pageMargins left="0.7" right="0.7" top="0.75" bottom="0.75" header="0.3" footer="0.3"/>
  <pageSetup scale="5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BreakPreview" zoomScale="70" zoomScaleNormal="85" zoomScaleSheetLayoutView="70" workbookViewId="0">
      <selection activeCell="A20" sqref="A20:F20"/>
    </sheetView>
  </sheetViews>
  <sheetFormatPr defaultColWidth="9.140625" defaultRowHeight="12.75" x14ac:dyDescent="0.2"/>
  <cols>
    <col min="1" max="1" width="3.85546875" style="2" bestFit="1" customWidth="1"/>
    <col min="2" max="2" width="34.28515625" style="2" customWidth="1"/>
    <col min="3" max="3" width="11.7109375" style="2" customWidth="1"/>
    <col min="4" max="4" width="19.140625" style="2" customWidth="1"/>
    <col min="5" max="5" width="42" style="2" customWidth="1"/>
    <col min="6" max="6" width="37.5703125" style="2" customWidth="1"/>
    <col min="7" max="16384" width="9.140625" style="2"/>
  </cols>
  <sheetData>
    <row r="1" spans="1:6" ht="22.5" customHeight="1" x14ac:dyDescent="0.25">
      <c r="A1" s="74"/>
      <c r="B1" s="74"/>
      <c r="C1" s="74"/>
      <c r="D1" s="74"/>
      <c r="E1" s="74"/>
    </row>
    <row r="2" spans="1:6" ht="54.75" customHeight="1" x14ac:dyDescent="0.2">
      <c r="A2" s="75" t="s">
        <v>43</v>
      </c>
      <c r="B2" s="75"/>
      <c r="C2" s="75"/>
      <c r="D2" s="75"/>
      <c r="E2" s="75"/>
      <c r="F2" s="75"/>
    </row>
    <row r="3" spans="1:6" ht="14.45" customHeight="1" x14ac:dyDescent="0.2">
      <c r="A3" s="75"/>
      <c r="B3" s="75"/>
      <c r="C3" s="75"/>
      <c r="D3" s="75"/>
      <c r="E3" s="75"/>
    </row>
    <row r="4" spans="1:6" s="1" customFormat="1" ht="139.5" customHeight="1" x14ac:dyDescent="0.2">
      <c r="A4" s="76" t="s">
        <v>38</v>
      </c>
      <c r="B4" s="76"/>
      <c r="C4" s="76"/>
      <c r="D4" s="76"/>
      <c r="E4" s="76"/>
      <c r="F4" s="76"/>
    </row>
    <row r="5" spans="1:6" s="1" customFormat="1" ht="15.75" x14ac:dyDescent="0.2">
      <c r="A5" s="61"/>
      <c r="B5" s="55"/>
      <c r="C5" s="55"/>
      <c r="D5" s="55"/>
      <c r="E5" s="55"/>
    </row>
    <row r="6" spans="1:6" s="1" customFormat="1" ht="15.75" x14ac:dyDescent="0.2">
      <c r="A6" s="61" t="s">
        <v>35</v>
      </c>
      <c r="B6" s="55"/>
      <c r="C6" s="56"/>
      <c r="D6" s="56"/>
      <c r="E6" s="55"/>
    </row>
    <row r="7" spans="1:6" ht="22.5" customHeight="1" x14ac:dyDescent="0.2">
      <c r="A7" s="50"/>
      <c r="B7" s="50"/>
      <c r="C7" s="49"/>
      <c r="D7" s="49"/>
      <c r="E7" s="50"/>
    </row>
    <row r="8" spans="1:6" s="3" customFormat="1" ht="51" customHeight="1" x14ac:dyDescent="0.25">
      <c r="A8" s="72" t="s">
        <v>0</v>
      </c>
      <c r="B8" s="72" t="s">
        <v>4</v>
      </c>
      <c r="C8" s="72" t="s">
        <v>3</v>
      </c>
      <c r="D8" s="72" t="s">
        <v>1</v>
      </c>
      <c r="E8" s="72" t="s">
        <v>36</v>
      </c>
      <c r="F8" s="72" t="s">
        <v>37</v>
      </c>
    </row>
    <row r="9" spans="1:6" ht="40.5" customHeight="1" x14ac:dyDescent="0.2">
      <c r="A9" s="72"/>
      <c r="B9" s="72"/>
      <c r="C9" s="72"/>
      <c r="D9" s="72"/>
      <c r="E9" s="72"/>
      <c r="F9" s="72"/>
    </row>
    <row r="10" spans="1:6" ht="81" customHeight="1" x14ac:dyDescent="0.2">
      <c r="A10" s="7">
        <v>1</v>
      </c>
      <c r="B10" s="53" t="s">
        <v>29</v>
      </c>
      <c r="C10" s="5" t="s">
        <v>6</v>
      </c>
      <c r="D10" s="5">
        <v>2</v>
      </c>
      <c r="E10" s="6"/>
      <c r="F10" s="62"/>
    </row>
    <row r="11" spans="1:6" ht="81" customHeight="1" x14ac:dyDescent="0.2">
      <c r="A11" s="7">
        <v>2</v>
      </c>
      <c r="B11" s="53" t="s">
        <v>30</v>
      </c>
      <c r="C11" s="5" t="s">
        <v>6</v>
      </c>
      <c r="D11" s="5">
        <v>1</v>
      </c>
      <c r="E11" s="6"/>
      <c r="F11" s="62"/>
    </row>
    <row r="12" spans="1:6" ht="81" customHeight="1" x14ac:dyDescent="0.2">
      <c r="A12" s="7">
        <v>3</v>
      </c>
      <c r="B12" s="53" t="s">
        <v>25</v>
      </c>
      <c r="C12" s="5" t="s">
        <v>6</v>
      </c>
      <c r="D12" s="5">
        <v>1</v>
      </c>
      <c r="E12" s="6"/>
      <c r="F12" s="62"/>
    </row>
    <row r="13" spans="1:6" ht="81" customHeight="1" x14ac:dyDescent="0.2">
      <c r="A13" s="7">
        <v>4</v>
      </c>
      <c r="B13" s="53" t="s">
        <v>26</v>
      </c>
      <c r="C13" s="5" t="s">
        <v>6</v>
      </c>
      <c r="D13" s="5">
        <v>1</v>
      </c>
      <c r="E13" s="6"/>
      <c r="F13" s="62"/>
    </row>
    <row r="14" spans="1:6" ht="78" customHeight="1" x14ac:dyDescent="0.2">
      <c r="A14" s="7">
        <v>5</v>
      </c>
      <c r="B14" s="53" t="s">
        <v>27</v>
      </c>
      <c r="C14" s="5" t="s">
        <v>6</v>
      </c>
      <c r="D14" s="5">
        <v>1</v>
      </c>
      <c r="E14" s="6"/>
      <c r="F14" s="62"/>
    </row>
    <row r="15" spans="1:6" ht="38.25" x14ac:dyDescent="0.2">
      <c r="A15" s="7">
        <v>6</v>
      </c>
      <c r="B15" s="53" t="s">
        <v>28</v>
      </c>
      <c r="C15" s="5" t="s">
        <v>6</v>
      </c>
      <c r="D15" s="5">
        <v>50</v>
      </c>
      <c r="E15" s="6"/>
      <c r="F15" s="62"/>
    </row>
    <row r="16" spans="1:6" ht="15.75" x14ac:dyDescent="0.25">
      <c r="A16" s="58"/>
      <c r="B16" s="73" t="s">
        <v>40</v>
      </c>
      <c r="C16" s="73"/>
      <c r="D16" s="73"/>
      <c r="E16" s="73"/>
      <c r="F16" s="58"/>
    </row>
    <row r="17" spans="1:14" s="4" customFormat="1" ht="25.5" customHeight="1" x14ac:dyDescent="0.25">
      <c r="B17" s="2"/>
      <c r="C17" s="48"/>
      <c r="D17" s="48"/>
      <c r="E17" s="48"/>
    </row>
    <row r="18" spans="1:14" ht="2.4500000000000002" hidden="1" customHeight="1" x14ac:dyDescent="0.2"/>
    <row r="19" spans="1:14" ht="19.899999999999999" customHeight="1" x14ac:dyDescent="0.2">
      <c r="A19" s="78" t="s">
        <v>34</v>
      </c>
      <c r="B19" s="78"/>
      <c r="C19" s="78"/>
      <c r="D19" s="78"/>
      <c r="E19" s="78"/>
      <c r="F19" s="78"/>
      <c r="G19" s="57"/>
      <c r="H19" s="57"/>
      <c r="I19" s="57"/>
      <c r="J19" s="57"/>
      <c r="K19" s="57"/>
      <c r="L19" s="57"/>
      <c r="M19" s="57"/>
      <c r="N19" s="57"/>
    </row>
    <row r="20" spans="1:14" ht="45" customHeight="1" x14ac:dyDescent="0.2">
      <c r="A20" s="82" t="s">
        <v>46</v>
      </c>
      <c r="B20" s="82"/>
      <c r="C20" s="82"/>
      <c r="D20" s="82"/>
      <c r="E20" s="82"/>
      <c r="F20" s="82"/>
      <c r="G20" s="57"/>
      <c r="H20" s="57"/>
      <c r="I20" s="57"/>
      <c r="J20" s="57"/>
      <c r="K20" s="57"/>
      <c r="L20" s="57"/>
      <c r="M20" s="57"/>
      <c r="N20" s="57"/>
    </row>
    <row r="21" spans="1:14" s="4" customFormat="1" ht="63.75" customHeight="1" x14ac:dyDescent="0.2">
      <c r="A21" s="77" t="s">
        <v>5</v>
      </c>
      <c r="B21" s="77"/>
      <c r="C21" s="77"/>
      <c r="D21" s="77"/>
      <c r="E21" s="77"/>
      <c r="F21" s="77"/>
      <c r="G21" s="57"/>
      <c r="H21" s="57"/>
      <c r="I21" s="57"/>
      <c r="J21" s="57"/>
      <c r="K21" s="57"/>
      <c r="L21" s="57"/>
      <c r="M21" s="57"/>
      <c r="N21" s="57"/>
    </row>
    <row r="22" spans="1:14" s="4" customFormat="1" x14ac:dyDescent="0.2">
      <c r="B22" s="2"/>
      <c r="C22" s="2"/>
      <c r="D22" s="2"/>
      <c r="E22" s="2"/>
    </row>
    <row r="23" spans="1:14" s="4" customFormat="1" ht="36.75" customHeight="1" x14ac:dyDescent="0.25">
      <c r="A23" s="70" t="s">
        <v>32</v>
      </c>
      <c r="B23" s="70"/>
      <c r="C23" s="70"/>
      <c r="D23" s="70"/>
      <c r="E23" s="70"/>
      <c r="F23" s="70"/>
    </row>
    <row r="24" spans="1:14" x14ac:dyDescent="0.2">
      <c r="A24" s="71" t="s">
        <v>33</v>
      </c>
      <c r="B24" s="71"/>
      <c r="C24" s="71"/>
      <c r="D24" s="71"/>
      <c r="E24" s="71"/>
      <c r="F24" s="59"/>
    </row>
  </sheetData>
  <mergeCells count="16">
    <mergeCell ref="A1:E1"/>
    <mergeCell ref="A3:E3"/>
    <mergeCell ref="A2:F2"/>
    <mergeCell ref="A4:F4"/>
    <mergeCell ref="A21:F21"/>
    <mergeCell ref="A19:F19"/>
    <mergeCell ref="A20:F20"/>
    <mergeCell ref="A23:F23"/>
    <mergeCell ref="A24:E24"/>
    <mergeCell ref="B8:B9"/>
    <mergeCell ref="A8:A9"/>
    <mergeCell ref="C8:C9"/>
    <mergeCell ref="D8:D9"/>
    <mergeCell ref="E8:E9"/>
    <mergeCell ref="B16:E16"/>
    <mergeCell ref="F8:F9"/>
  </mergeCells>
  <pageMargins left="0.19685039370078741" right="0.19685039370078741" top="0.39370078740157483" bottom="0.39370078740157483" header="0" footer="0"/>
  <pageSetup paperSize="9" scale="9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view="pageBreakPreview" zoomScale="70" zoomScaleNormal="85" zoomScaleSheetLayoutView="70" workbookViewId="0">
      <selection activeCell="A18" sqref="A18:F18"/>
    </sheetView>
  </sheetViews>
  <sheetFormatPr defaultColWidth="9.140625" defaultRowHeight="12.75" x14ac:dyDescent="0.2"/>
  <cols>
    <col min="1" max="1" width="3.85546875" style="2" bestFit="1" customWidth="1"/>
    <col min="2" max="2" width="34.28515625" style="2" customWidth="1"/>
    <col min="3" max="3" width="11.7109375" style="2" customWidth="1"/>
    <col min="4" max="4" width="19.140625" style="2" customWidth="1"/>
    <col min="5" max="5" width="34.28515625" style="2" customWidth="1"/>
    <col min="6" max="6" width="39.5703125" style="2" customWidth="1"/>
    <col min="7" max="16384" width="9.140625" style="2"/>
  </cols>
  <sheetData>
    <row r="1" spans="1:6" ht="22.5" customHeight="1" x14ac:dyDescent="0.25">
      <c r="A1" s="74"/>
      <c r="B1" s="74"/>
      <c r="C1" s="74"/>
      <c r="D1" s="74"/>
      <c r="E1" s="74"/>
    </row>
    <row r="2" spans="1:6" ht="54" customHeight="1" x14ac:dyDescent="0.2">
      <c r="A2" s="75" t="s">
        <v>44</v>
      </c>
      <c r="B2" s="75"/>
      <c r="C2" s="75"/>
      <c r="D2" s="75"/>
      <c r="E2" s="75"/>
      <c r="F2" s="75"/>
    </row>
    <row r="3" spans="1:6" ht="14.45" customHeight="1" x14ac:dyDescent="0.2">
      <c r="A3" s="75"/>
      <c r="B3" s="75"/>
      <c r="C3" s="75"/>
      <c r="D3" s="75"/>
      <c r="E3" s="75"/>
    </row>
    <row r="4" spans="1:6" s="1" customFormat="1" ht="85.5" customHeight="1" x14ac:dyDescent="0.2">
      <c r="A4" s="76" t="s">
        <v>41</v>
      </c>
      <c r="B4" s="76"/>
      <c r="C4" s="76"/>
      <c r="D4" s="76"/>
      <c r="E4" s="76"/>
      <c r="F4" s="76"/>
    </row>
    <row r="5" spans="1:6" s="1" customFormat="1" ht="15.75" x14ac:dyDescent="0.2">
      <c r="A5" s="61"/>
      <c r="B5" s="55"/>
      <c r="C5" s="55"/>
      <c r="D5" s="55"/>
      <c r="E5" s="55"/>
    </row>
    <row r="6" spans="1:6" s="1" customFormat="1" ht="15.75" x14ac:dyDescent="0.2">
      <c r="A6" s="61" t="s">
        <v>35</v>
      </c>
      <c r="B6" s="55"/>
      <c r="C6" s="56"/>
      <c r="D6" s="56"/>
      <c r="E6" s="55"/>
    </row>
    <row r="7" spans="1:6" ht="22.5" customHeight="1" x14ac:dyDescent="0.2">
      <c r="A7" s="56"/>
      <c r="B7" s="56"/>
      <c r="C7" s="55"/>
      <c r="D7" s="55"/>
      <c r="E7" s="56"/>
    </row>
    <row r="8" spans="1:6" s="3" customFormat="1" ht="51" customHeight="1" x14ac:dyDescent="0.25">
      <c r="A8" s="72" t="s">
        <v>0</v>
      </c>
      <c r="B8" s="72" t="s">
        <v>4</v>
      </c>
      <c r="C8" s="72" t="s">
        <v>3</v>
      </c>
      <c r="D8" s="72" t="s">
        <v>1</v>
      </c>
      <c r="E8" s="72" t="s">
        <v>36</v>
      </c>
      <c r="F8" s="72" t="s">
        <v>37</v>
      </c>
    </row>
    <row r="9" spans="1:6" ht="30.75" customHeight="1" x14ac:dyDescent="0.2">
      <c r="A9" s="72"/>
      <c r="B9" s="72"/>
      <c r="C9" s="72"/>
      <c r="D9" s="72"/>
      <c r="E9" s="72"/>
      <c r="F9" s="72"/>
    </row>
    <row r="10" spans="1:6" ht="81" customHeight="1" x14ac:dyDescent="0.2">
      <c r="A10" s="7">
        <v>1</v>
      </c>
      <c r="B10" s="54" t="s">
        <v>25</v>
      </c>
      <c r="C10" s="5" t="s">
        <v>6</v>
      </c>
      <c r="D10" s="5">
        <v>1</v>
      </c>
      <c r="E10" s="6"/>
      <c r="F10" s="62"/>
    </row>
    <row r="11" spans="1:6" ht="81" customHeight="1" x14ac:dyDescent="0.2">
      <c r="A11" s="7">
        <v>2</v>
      </c>
      <c r="B11" s="54" t="s">
        <v>26</v>
      </c>
      <c r="C11" s="5" t="s">
        <v>6</v>
      </c>
      <c r="D11" s="5">
        <v>1</v>
      </c>
      <c r="E11" s="6"/>
      <c r="F11" s="62"/>
    </row>
    <row r="12" spans="1:6" ht="81" customHeight="1" x14ac:dyDescent="0.2">
      <c r="A12" s="7">
        <v>3</v>
      </c>
      <c r="B12" s="54" t="s">
        <v>27</v>
      </c>
      <c r="C12" s="5" t="s">
        <v>6</v>
      </c>
      <c r="D12" s="5">
        <v>1</v>
      </c>
      <c r="E12" s="6"/>
      <c r="F12" s="62"/>
    </row>
    <row r="13" spans="1:6" ht="81" customHeight="1" x14ac:dyDescent="0.2">
      <c r="A13" s="7">
        <v>4</v>
      </c>
      <c r="B13" s="54" t="s">
        <v>28</v>
      </c>
      <c r="C13" s="5" t="s">
        <v>6</v>
      </c>
      <c r="D13" s="5">
        <v>50</v>
      </c>
      <c r="E13" s="6"/>
      <c r="F13" s="62"/>
    </row>
    <row r="14" spans="1:6" ht="15.75" x14ac:dyDescent="0.25">
      <c r="A14" s="58"/>
      <c r="B14" s="63" t="s">
        <v>40</v>
      </c>
      <c r="C14" s="64"/>
      <c r="D14" s="64"/>
      <c r="E14" s="65"/>
      <c r="F14" s="58"/>
    </row>
    <row r="15" spans="1:6" s="4" customFormat="1" ht="25.5" customHeight="1" x14ac:dyDescent="0.25">
      <c r="B15" s="2"/>
      <c r="C15" s="48"/>
      <c r="D15" s="48"/>
      <c r="E15" s="48"/>
    </row>
    <row r="16" spans="1:6" ht="2.4500000000000002" hidden="1" customHeight="1" x14ac:dyDescent="0.2"/>
    <row r="17" spans="1:14" ht="19.899999999999999" customHeight="1" x14ac:dyDescent="0.2">
      <c r="A17" s="77" t="s">
        <v>34</v>
      </c>
      <c r="B17" s="77"/>
      <c r="C17" s="77"/>
      <c r="D17" s="77"/>
      <c r="E17" s="77"/>
      <c r="F17" s="77"/>
      <c r="G17" s="57"/>
      <c r="H17" s="57"/>
      <c r="I17" s="57"/>
      <c r="J17" s="57"/>
      <c r="K17" s="57"/>
      <c r="L17" s="57"/>
      <c r="M17" s="57"/>
      <c r="N17" s="57"/>
    </row>
    <row r="18" spans="1:14" ht="39.75" customHeight="1" x14ac:dyDescent="0.2">
      <c r="A18" s="82" t="s">
        <v>46</v>
      </c>
      <c r="B18" s="82"/>
      <c r="C18" s="82"/>
      <c r="D18" s="82"/>
      <c r="E18" s="82"/>
      <c r="F18" s="82"/>
      <c r="G18" s="57"/>
      <c r="H18" s="57"/>
      <c r="I18" s="57"/>
      <c r="J18" s="57"/>
      <c r="K18" s="57"/>
      <c r="L18" s="57"/>
      <c r="M18" s="57"/>
      <c r="N18" s="57"/>
    </row>
    <row r="19" spans="1:14" s="4" customFormat="1" ht="63.75" customHeight="1" x14ac:dyDescent="0.2">
      <c r="A19" s="77" t="s">
        <v>5</v>
      </c>
      <c r="B19" s="77"/>
      <c r="C19" s="77"/>
      <c r="D19" s="77"/>
      <c r="E19" s="77"/>
      <c r="F19" s="77"/>
      <c r="G19" s="57"/>
      <c r="H19" s="57"/>
      <c r="I19" s="57"/>
      <c r="J19" s="57"/>
      <c r="K19" s="57"/>
      <c r="L19" s="57"/>
      <c r="M19" s="57"/>
      <c r="N19" s="57"/>
    </row>
    <row r="20" spans="1:14" s="4" customFormat="1" x14ac:dyDescent="0.2">
      <c r="B20" s="2"/>
      <c r="C20" s="2"/>
      <c r="D20" s="2"/>
      <c r="E20" s="2"/>
    </row>
    <row r="21" spans="1:14" s="4" customFormat="1" ht="36.75" customHeight="1" x14ac:dyDescent="0.25">
      <c r="A21" s="79" t="s">
        <v>32</v>
      </c>
      <c r="B21" s="79"/>
      <c r="C21" s="79"/>
      <c r="D21" s="79"/>
      <c r="E21" s="79"/>
      <c r="F21" s="60"/>
    </row>
    <row r="22" spans="1:14" x14ac:dyDescent="0.2">
      <c r="A22" s="71" t="s">
        <v>33</v>
      </c>
      <c r="B22" s="71"/>
      <c r="C22" s="71"/>
      <c r="D22" s="71"/>
      <c r="E22" s="71"/>
      <c r="F22" s="59"/>
    </row>
  </sheetData>
  <mergeCells count="15">
    <mergeCell ref="A21:E21"/>
    <mergeCell ref="A22:E22"/>
    <mergeCell ref="A17:F17"/>
    <mergeCell ref="A19:F19"/>
    <mergeCell ref="A1:E1"/>
    <mergeCell ref="A3:E3"/>
    <mergeCell ref="A8:A9"/>
    <mergeCell ref="B8:B9"/>
    <mergeCell ref="C8:C9"/>
    <mergeCell ref="D8:D9"/>
    <mergeCell ref="E8:E9"/>
    <mergeCell ref="A2:F2"/>
    <mergeCell ref="A4:F4"/>
    <mergeCell ref="F8:F9"/>
    <mergeCell ref="A18:F18"/>
  </mergeCells>
  <pageMargins left="0.19685039370078741" right="0.19685039370078741" top="0.39370078740157483" bottom="0.39370078740157483" header="0" footer="0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BreakPreview" zoomScale="70" zoomScaleNormal="85" zoomScaleSheetLayoutView="70" workbookViewId="0">
      <selection activeCell="A16" sqref="A16:F16"/>
    </sheetView>
  </sheetViews>
  <sheetFormatPr defaultColWidth="9.140625" defaultRowHeight="12.75" x14ac:dyDescent="0.2"/>
  <cols>
    <col min="1" max="1" width="3.85546875" style="2" bestFit="1" customWidth="1"/>
    <col min="2" max="2" width="34.28515625" style="2" customWidth="1"/>
    <col min="3" max="3" width="11.7109375" style="2" customWidth="1"/>
    <col min="4" max="4" width="19.140625" style="2" customWidth="1"/>
    <col min="5" max="5" width="25.7109375" style="2" customWidth="1"/>
    <col min="6" max="6" width="29.85546875" style="2" customWidth="1"/>
    <col min="7" max="16384" width="9.140625" style="2"/>
  </cols>
  <sheetData>
    <row r="1" spans="1:13" ht="22.5" customHeight="1" x14ac:dyDescent="0.25">
      <c r="A1" s="74"/>
      <c r="B1" s="74"/>
      <c r="C1" s="74"/>
      <c r="D1" s="74"/>
      <c r="E1" s="74"/>
    </row>
    <row r="2" spans="1:13" ht="49.5" customHeight="1" x14ac:dyDescent="0.2">
      <c r="A2" s="75" t="s">
        <v>45</v>
      </c>
      <c r="B2" s="75"/>
      <c r="C2" s="75"/>
      <c r="D2" s="75"/>
      <c r="E2" s="75"/>
      <c r="F2" s="75"/>
    </row>
    <row r="3" spans="1:13" ht="14.45" customHeight="1" x14ac:dyDescent="0.2">
      <c r="A3" s="75"/>
      <c r="B3" s="75"/>
      <c r="C3" s="75"/>
      <c r="D3" s="75"/>
      <c r="E3" s="75"/>
    </row>
    <row r="4" spans="1:13" s="1" customFormat="1" ht="139.5" customHeight="1" x14ac:dyDescent="0.2">
      <c r="A4" s="76" t="s">
        <v>39</v>
      </c>
      <c r="B4" s="76"/>
      <c r="C4" s="76"/>
      <c r="D4" s="76"/>
      <c r="E4" s="76"/>
      <c r="F4" s="76"/>
    </row>
    <row r="5" spans="1:13" s="1" customFormat="1" ht="15.75" x14ac:dyDescent="0.2">
      <c r="A5" s="61"/>
      <c r="B5" s="55"/>
      <c r="C5" s="55"/>
      <c r="D5" s="55"/>
      <c r="E5" s="55"/>
    </row>
    <row r="6" spans="1:13" s="1" customFormat="1" ht="15.75" x14ac:dyDescent="0.2">
      <c r="A6" s="80" t="s">
        <v>35</v>
      </c>
      <c r="B6" s="80"/>
      <c r="C6" s="80"/>
      <c r="D6" s="80"/>
      <c r="E6" s="80"/>
      <c r="F6" s="80"/>
    </row>
    <row r="7" spans="1:13" ht="22.5" customHeight="1" x14ac:dyDescent="0.2">
      <c r="A7" s="56"/>
      <c r="B7" s="56"/>
      <c r="C7" s="55"/>
      <c r="D7" s="55"/>
      <c r="E7" s="56"/>
    </row>
    <row r="8" spans="1:13" s="3" customFormat="1" ht="51" customHeight="1" x14ac:dyDescent="0.25">
      <c r="A8" s="72" t="s">
        <v>0</v>
      </c>
      <c r="B8" s="72" t="s">
        <v>4</v>
      </c>
      <c r="C8" s="72" t="s">
        <v>3</v>
      </c>
      <c r="D8" s="72" t="s">
        <v>1</v>
      </c>
      <c r="E8" s="72" t="s">
        <v>36</v>
      </c>
      <c r="F8" s="72" t="s">
        <v>37</v>
      </c>
    </row>
    <row r="9" spans="1:13" ht="28.5" customHeight="1" x14ac:dyDescent="0.2">
      <c r="A9" s="72"/>
      <c r="B9" s="72"/>
      <c r="C9" s="72"/>
      <c r="D9" s="72"/>
      <c r="E9" s="72"/>
      <c r="F9" s="72"/>
    </row>
    <row r="10" spans="1:13" ht="81" customHeight="1" x14ac:dyDescent="0.2">
      <c r="A10" s="7">
        <v>1</v>
      </c>
      <c r="B10" s="53" t="s">
        <v>31</v>
      </c>
      <c r="C10" s="5" t="s">
        <v>6</v>
      </c>
      <c r="D10" s="5">
        <v>1</v>
      </c>
      <c r="E10" s="6"/>
      <c r="F10" s="62"/>
    </row>
    <row r="11" spans="1:13" ht="15.75" x14ac:dyDescent="0.25">
      <c r="A11" s="58"/>
      <c r="B11" s="66" t="s">
        <v>40</v>
      </c>
      <c r="C11" s="67"/>
      <c r="D11" s="67"/>
      <c r="E11" s="68"/>
      <c r="F11" s="58"/>
    </row>
    <row r="12" spans="1:13" s="4" customFormat="1" ht="25.5" customHeight="1" x14ac:dyDescent="0.25">
      <c r="B12" s="2"/>
      <c r="C12" s="48"/>
      <c r="D12" s="48"/>
      <c r="E12" s="48"/>
    </row>
    <row r="13" spans="1:13" ht="2.4500000000000002" hidden="1" customHeight="1" x14ac:dyDescent="0.2"/>
    <row r="14" spans="1:13" ht="19.899999999999999" customHeight="1" x14ac:dyDescent="0.2">
      <c r="A14" s="77" t="s">
        <v>34</v>
      </c>
      <c r="B14" s="77"/>
      <c r="C14" s="77"/>
      <c r="D14" s="77"/>
      <c r="E14" s="77"/>
      <c r="F14" s="77"/>
      <c r="G14" s="57"/>
      <c r="H14" s="57"/>
      <c r="I14" s="57"/>
      <c r="J14" s="57"/>
      <c r="K14" s="57"/>
      <c r="L14" s="57"/>
      <c r="M14" s="57"/>
    </row>
    <row r="15" spans="1:13" s="4" customFormat="1" ht="63.75" customHeight="1" x14ac:dyDescent="0.2">
      <c r="A15" s="77" t="s">
        <v>5</v>
      </c>
      <c r="B15" s="77"/>
      <c r="C15" s="77"/>
      <c r="D15" s="77"/>
      <c r="E15" s="77"/>
      <c r="F15" s="77"/>
      <c r="G15" s="57"/>
      <c r="H15" s="57"/>
      <c r="I15" s="57"/>
      <c r="J15" s="57"/>
      <c r="K15" s="57"/>
      <c r="L15" s="57"/>
      <c r="M15" s="57"/>
    </row>
    <row r="16" spans="1:13" s="4" customFormat="1" ht="63.75" customHeight="1" x14ac:dyDescent="0.2">
      <c r="A16" s="81" t="s">
        <v>42</v>
      </c>
      <c r="B16" s="81"/>
      <c r="C16" s="81"/>
      <c r="D16" s="81"/>
      <c r="E16" s="81"/>
      <c r="F16" s="81"/>
      <c r="G16" s="57"/>
      <c r="H16" s="57"/>
      <c r="I16" s="57"/>
      <c r="J16" s="57"/>
      <c r="K16" s="57"/>
      <c r="L16" s="57"/>
      <c r="M16" s="57"/>
    </row>
    <row r="17" spans="1:6" s="4" customFormat="1" x14ac:dyDescent="0.2">
      <c r="B17" s="2"/>
      <c r="C17" s="2"/>
      <c r="D17" s="2"/>
      <c r="E17" s="2"/>
    </row>
    <row r="18" spans="1:6" s="4" customFormat="1" ht="36.75" customHeight="1" x14ac:dyDescent="0.25">
      <c r="A18" s="70" t="s">
        <v>32</v>
      </c>
      <c r="B18" s="70"/>
      <c r="C18" s="70"/>
      <c r="D18" s="70"/>
      <c r="E18" s="70"/>
      <c r="F18" s="70"/>
    </row>
    <row r="19" spans="1:6" x14ac:dyDescent="0.2">
      <c r="A19" s="71" t="s">
        <v>33</v>
      </c>
      <c r="B19" s="71"/>
      <c r="C19" s="71"/>
      <c r="D19" s="71"/>
      <c r="E19" s="71"/>
      <c r="F19" s="59"/>
    </row>
  </sheetData>
  <mergeCells count="16">
    <mergeCell ref="A19:E19"/>
    <mergeCell ref="A15:F15"/>
    <mergeCell ref="A14:F14"/>
    <mergeCell ref="A18:F18"/>
    <mergeCell ref="A1:E1"/>
    <mergeCell ref="A3:E3"/>
    <mergeCell ref="A8:A9"/>
    <mergeCell ref="B8:B9"/>
    <mergeCell ref="C8:C9"/>
    <mergeCell ref="D8:D9"/>
    <mergeCell ref="E8:E9"/>
    <mergeCell ref="A2:F2"/>
    <mergeCell ref="A4:F4"/>
    <mergeCell ref="A6:F6"/>
    <mergeCell ref="F8:F9"/>
    <mergeCell ref="A16:F16"/>
  </mergeCells>
  <pageMargins left="0.19685039370078741" right="0.19685039370078741" top="0.39370078740157483" bottom="0.39370078740157483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="87" zoomScaleNormal="87" workbookViewId="0">
      <selection activeCell="G12" sqref="G12"/>
    </sheetView>
  </sheetViews>
  <sheetFormatPr defaultRowHeight="15" x14ac:dyDescent="0.25"/>
  <cols>
    <col min="1" max="1" width="13.85546875" customWidth="1"/>
    <col min="2" max="2" width="34.42578125" customWidth="1"/>
    <col min="3" max="3" width="15" customWidth="1"/>
    <col min="4" max="4" width="12.5703125" customWidth="1"/>
    <col min="5" max="5" width="13.42578125" customWidth="1"/>
    <col min="6" max="7" width="19" style="47" customWidth="1"/>
    <col min="8" max="8" width="14.140625" customWidth="1"/>
    <col min="255" max="255" width="10.140625" bestFit="1" customWidth="1"/>
    <col min="256" max="256" width="34.42578125" customWidth="1"/>
    <col min="257" max="258" width="15" customWidth="1"/>
    <col min="259" max="259" width="13.42578125" customWidth="1"/>
    <col min="260" max="260" width="19" customWidth="1"/>
    <col min="261" max="261" width="11.7109375" customWidth="1"/>
    <col min="262" max="262" width="17.85546875" customWidth="1"/>
    <col min="511" max="511" width="10.140625" bestFit="1" customWidth="1"/>
    <col min="512" max="512" width="34.42578125" customWidth="1"/>
    <col min="513" max="514" width="15" customWidth="1"/>
    <col min="515" max="515" width="13.42578125" customWidth="1"/>
    <col min="516" max="516" width="19" customWidth="1"/>
    <col min="517" max="517" width="11.7109375" customWidth="1"/>
    <col min="518" max="518" width="17.85546875" customWidth="1"/>
    <col min="767" max="767" width="10.140625" bestFit="1" customWidth="1"/>
    <col min="768" max="768" width="34.42578125" customWidth="1"/>
    <col min="769" max="770" width="15" customWidth="1"/>
    <col min="771" max="771" width="13.42578125" customWidth="1"/>
    <col min="772" max="772" width="19" customWidth="1"/>
    <col min="773" max="773" width="11.7109375" customWidth="1"/>
    <col min="774" max="774" width="17.85546875" customWidth="1"/>
    <col min="1023" max="1023" width="10.140625" bestFit="1" customWidth="1"/>
    <col min="1024" max="1024" width="34.42578125" customWidth="1"/>
    <col min="1025" max="1026" width="15" customWidth="1"/>
    <col min="1027" max="1027" width="13.42578125" customWidth="1"/>
    <col min="1028" max="1028" width="19" customWidth="1"/>
    <col min="1029" max="1029" width="11.7109375" customWidth="1"/>
    <col min="1030" max="1030" width="17.85546875" customWidth="1"/>
    <col min="1279" max="1279" width="10.140625" bestFit="1" customWidth="1"/>
    <col min="1280" max="1280" width="34.42578125" customWidth="1"/>
    <col min="1281" max="1282" width="15" customWidth="1"/>
    <col min="1283" max="1283" width="13.42578125" customWidth="1"/>
    <col min="1284" max="1284" width="19" customWidth="1"/>
    <col min="1285" max="1285" width="11.7109375" customWidth="1"/>
    <col min="1286" max="1286" width="17.85546875" customWidth="1"/>
    <col min="1535" max="1535" width="10.140625" bestFit="1" customWidth="1"/>
    <col min="1536" max="1536" width="34.42578125" customWidth="1"/>
    <col min="1537" max="1538" width="15" customWidth="1"/>
    <col min="1539" max="1539" width="13.42578125" customWidth="1"/>
    <col min="1540" max="1540" width="19" customWidth="1"/>
    <col min="1541" max="1541" width="11.7109375" customWidth="1"/>
    <col min="1542" max="1542" width="17.85546875" customWidth="1"/>
    <col min="1791" max="1791" width="10.140625" bestFit="1" customWidth="1"/>
    <col min="1792" max="1792" width="34.42578125" customWidth="1"/>
    <col min="1793" max="1794" width="15" customWidth="1"/>
    <col min="1795" max="1795" width="13.42578125" customWidth="1"/>
    <col min="1796" max="1796" width="19" customWidth="1"/>
    <col min="1797" max="1797" width="11.7109375" customWidth="1"/>
    <col min="1798" max="1798" width="17.85546875" customWidth="1"/>
    <col min="2047" max="2047" width="10.140625" bestFit="1" customWidth="1"/>
    <col min="2048" max="2048" width="34.42578125" customWidth="1"/>
    <col min="2049" max="2050" width="15" customWidth="1"/>
    <col min="2051" max="2051" width="13.42578125" customWidth="1"/>
    <col min="2052" max="2052" width="19" customWidth="1"/>
    <col min="2053" max="2053" width="11.7109375" customWidth="1"/>
    <col min="2054" max="2054" width="17.85546875" customWidth="1"/>
    <col min="2303" max="2303" width="10.140625" bestFit="1" customWidth="1"/>
    <col min="2304" max="2304" width="34.42578125" customWidth="1"/>
    <col min="2305" max="2306" width="15" customWidth="1"/>
    <col min="2307" max="2307" width="13.42578125" customWidth="1"/>
    <col min="2308" max="2308" width="19" customWidth="1"/>
    <col min="2309" max="2309" width="11.7109375" customWidth="1"/>
    <col min="2310" max="2310" width="17.85546875" customWidth="1"/>
    <col min="2559" max="2559" width="10.140625" bestFit="1" customWidth="1"/>
    <col min="2560" max="2560" width="34.42578125" customWidth="1"/>
    <col min="2561" max="2562" width="15" customWidth="1"/>
    <col min="2563" max="2563" width="13.42578125" customWidth="1"/>
    <col min="2564" max="2564" width="19" customWidth="1"/>
    <col min="2565" max="2565" width="11.7109375" customWidth="1"/>
    <col min="2566" max="2566" width="17.85546875" customWidth="1"/>
    <col min="2815" max="2815" width="10.140625" bestFit="1" customWidth="1"/>
    <col min="2816" max="2816" width="34.42578125" customWidth="1"/>
    <col min="2817" max="2818" width="15" customWidth="1"/>
    <col min="2819" max="2819" width="13.42578125" customWidth="1"/>
    <col min="2820" max="2820" width="19" customWidth="1"/>
    <col min="2821" max="2821" width="11.7109375" customWidth="1"/>
    <col min="2822" max="2822" width="17.85546875" customWidth="1"/>
    <col min="3071" max="3071" width="10.140625" bestFit="1" customWidth="1"/>
    <col min="3072" max="3072" width="34.42578125" customWidth="1"/>
    <col min="3073" max="3074" width="15" customWidth="1"/>
    <col min="3075" max="3075" width="13.42578125" customWidth="1"/>
    <col min="3076" max="3076" width="19" customWidth="1"/>
    <col min="3077" max="3077" width="11.7109375" customWidth="1"/>
    <col min="3078" max="3078" width="17.85546875" customWidth="1"/>
    <col min="3327" max="3327" width="10.140625" bestFit="1" customWidth="1"/>
    <col min="3328" max="3328" width="34.42578125" customWidth="1"/>
    <col min="3329" max="3330" width="15" customWidth="1"/>
    <col min="3331" max="3331" width="13.42578125" customWidth="1"/>
    <col min="3332" max="3332" width="19" customWidth="1"/>
    <col min="3333" max="3333" width="11.7109375" customWidth="1"/>
    <col min="3334" max="3334" width="17.85546875" customWidth="1"/>
    <col min="3583" max="3583" width="10.140625" bestFit="1" customWidth="1"/>
    <col min="3584" max="3584" width="34.42578125" customWidth="1"/>
    <col min="3585" max="3586" width="15" customWidth="1"/>
    <col min="3587" max="3587" width="13.42578125" customWidth="1"/>
    <col min="3588" max="3588" width="19" customWidth="1"/>
    <col min="3589" max="3589" width="11.7109375" customWidth="1"/>
    <col min="3590" max="3590" width="17.85546875" customWidth="1"/>
    <col min="3839" max="3839" width="10.140625" bestFit="1" customWidth="1"/>
    <col min="3840" max="3840" width="34.42578125" customWidth="1"/>
    <col min="3841" max="3842" width="15" customWidth="1"/>
    <col min="3843" max="3843" width="13.42578125" customWidth="1"/>
    <col min="3844" max="3844" width="19" customWidth="1"/>
    <col min="3845" max="3845" width="11.7109375" customWidth="1"/>
    <col min="3846" max="3846" width="17.85546875" customWidth="1"/>
    <col min="4095" max="4095" width="10.140625" bestFit="1" customWidth="1"/>
    <col min="4096" max="4096" width="34.42578125" customWidth="1"/>
    <col min="4097" max="4098" width="15" customWidth="1"/>
    <col min="4099" max="4099" width="13.42578125" customWidth="1"/>
    <col min="4100" max="4100" width="19" customWidth="1"/>
    <col min="4101" max="4101" width="11.7109375" customWidth="1"/>
    <col min="4102" max="4102" width="17.85546875" customWidth="1"/>
    <col min="4351" max="4351" width="10.140625" bestFit="1" customWidth="1"/>
    <col min="4352" max="4352" width="34.42578125" customWidth="1"/>
    <col min="4353" max="4354" width="15" customWidth="1"/>
    <col min="4355" max="4355" width="13.42578125" customWidth="1"/>
    <col min="4356" max="4356" width="19" customWidth="1"/>
    <col min="4357" max="4357" width="11.7109375" customWidth="1"/>
    <col min="4358" max="4358" width="17.85546875" customWidth="1"/>
    <col min="4607" max="4607" width="10.140625" bestFit="1" customWidth="1"/>
    <col min="4608" max="4608" width="34.42578125" customWidth="1"/>
    <col min="4609" max="4610" width="15" customWidth="1"/>
    <col min="4611" max="4611" width="13.42578125" customWidth="1"/>
    <col min="4612" max="4612" width="19" customWidth="1"/>
    <col min="4613" max="4613" width="11.7109375" customWidth="1"/>
    <col min="4614" max="4614" width="17.85546875" customWidth="1"/>
    <col min="4863" max="4863" width="10.140625" bestFit="1" customWidth="1"/>
    <col min="4864" max="4864" width="34.42578125" customWidth="1"/>
    <col min="4865" max="4866" width="15" customWidth="1"/>
    <col min="4867" max="4867" width="13.42578125" customWidth="1"/>
    <col min="4868" max="4868" width="19" customWidth="1"/>
    <col min="4869" max="4869" width="11.7109375" customWidth="1"/>
    <col min="4870" max="4870" width="17.85546875" customWidth="1"/>
    <col min="5119" max="5119" width="10.140625" bestFit="1" customWidth="1"/>
    <col min="5120" max="5120" width="34.42578125" customWidth="1"/>
    <col min="5121" max="5122" width="15" customWidth="1"/>
    <col min="5123" max="5123" width="13.42578125" customWidth="1"/>
    <col min="5124" max="5124" width="19" customWidth="1"/>
    <col min="5125" max="5125" width="11.7109375" customWidth="1"/>
    <col min="5126" max="5126" width="17.85546875" customWidth="1"/>
    <col min="5375" max="5375" width="10.140625" bestFit="1" customWidth="1"/>
    <col min="5376" max="5376" width="34.42578125" customWidth="1"/>
    <col min="5377" max="5378" width="15" customWidth="1"/>
    <col min="5379" max="5379" width="13.42578125" customWidth="1"/>
    <col min="5380" max="5380" width="19" customWidth="1"/>
    <col min="5381" max="5381" width="11.7109375" customWidth="1"/>
    <col min="5382" max="5382" width="17.85546875" customWidth="1"/>
    <col min="5631" max="5631" width="10.140625" bestFit="1" customWidth="1"/>
    <col min="5632" max="5632" width="34.42578125" customWidth="1"/>
    <col min="5633" max="5634" width="15" customWidth="1"/>
    <col min="5635" max="5635" width="13.42578125" customWidth="1"/>
    <col min="5636" max="5636" width="19" customWidth="1"/>
    <col min="5637" max="5637" width="11.7109375" customWidth="1"/>
    <col min="5638" max="5638" width="17.85546875" customWidth="1"/>
    <col min="5887" max="5887" width="10.140625" bestFit="1" customWidth="1"/>
    <col min="5888" max="5888" width="34.42578125" customWidth="1"/>
    <col min="5889" max="5890" width="15" customWidth="1"/>
    <col min="5891" max="5891" width="13.42578125" customWidth="1"/>
    <col min="5892" max="5892" width="19" customWidth="1"/>
    <col min="5893" max="5893" width="11.7109375" customWidth="1"/>
    <col min="5894" max="5894" width="17.85546875" customWidth="1"/>
    <col min="6143" max="6143" width="10.140625" bestFit="1" customWidth="1"/>
    <col min="6144" max="6144" width="34.42578125" customWidth="1"/>
    <col min="6145" max="6146" width="15" customWidth="1"/>
    <col min="6147" max="6147" width="13.42578125" customWidth="1"/>
    <col min="6148" max="6148" width="19" customWidth="1"/>
    <col min="6149" max="6149" width="11.7109375" customWidth="1"/>
    <col min="6150" max="6150" width="17.85546875" customWidth="1"/>
    <col min="6399" max="6399" width="10.140625" bestFit="1" customWidth="1"/>
    <col min="6400" max="6400" width="34.42578125" customWidth="1"/>
    <col min="6401" max="6402" width="15" customWidth="1"/>
    <col min="6403" max="6403" width="13.42578125" customWidth="1"/>
    <col min="6404" max="6404" width="19" customWidth="1"/>
    <col min="6405" max="6405" width="11.7109375" customWidth="1"/>
    <col min="6406" max="6406" width="17.85546875" customWidth="1"/>
    <col min="6655" max="6655" width="10.140625" bestFit="1" customWidth="1"/>
    <col min="6656" max="6656" width="34.42578125" customWidth="1"/>
    <col min="6657" max="6658" width="15" customWidth="1"/>
    <col min="6659" max="6659" width="13.42578125" customWidth="1"/>
    <col min="6660" max="6660" width="19" customWidth="1"/>
    <col min="6661" max="6661" width="11.7109375" customWidth="1"/>
    <col min="6662" max="6662" width="17.85546875" customWidth="1"/>
    <col min="6911" max="6911" width="10.140625" bestFit="1" customWidth="1"/>
    <col min="6912" max="6912" width="34.42578125" customWidth="1"/>
    <col min="6913" max="6914" width="15" customWidth="1"/>
    <col min="6915" max="6915" width="13.42578125" customWidth="1"/>
    <col min="6916" max="6916" width="19" customWidth="1"/>
    <col min="6917" max="6917" width="11.7109375" customWidth="1"/>
    <col min="6918" max="6918" width="17.85546875" customWidth="1"/>
    <col min="7167" max="7167" width="10.140625" bestFit="1" customWidth="1"/>
    <col min="7168" max="7168" width="34.42578125" customWidth="1"/>
    <col min="7169" max="7170" width="15" customWidth="1"/>
    <col min="7171" max="7171" width="13.42578125" customWidth="1"/>
    <col min="7172" max="7172" width="19" customWidth="1"/>
    <col min="7173" max="7173" width="11.7109375" customWidth="1"/>
    <col min="7174" max="7174" width="17.85546875" customWidth="1"/>
    <col min="7423" max="7423" width="10.140625" bestFit="1" customWidth="1"/>
    <col min="7424" max="7424" width="34.42578125" customWidth="1"/>
    <col min="7425" max="7426" width="15" customWidth="1"/>
    <col min="7427" max="7427" width="13.42578125" customWidth="1"/>
    <col min="7428" max="7428" width="19" customWidth="1"/>
    <col min="7429" max="7429" width="11.7109375" customWidth="1"/>
    <col min="7430" max="7430" width="17.85546875" customWidth="1"/>
    <col min="7679" max="7679" width="10.140625" bestFit="1" customWidth="1"/>
    <col min="7680" max="7680" width="34.42578125" customWidth="1"/>
    <col min="7681" max="7682" width="15" customWidth="1"/>
    <col min="7683" max="7683" width="13.42578125" customWidth="1"/>
    <col min="7684" max="7684" width="19" customWidth="1"/>
    <col min="7685" max="7685" width="11.7109375" customWidth="1"/>
    <col min="7686" max="7686" width="17.85546875" customWidth="1"/>
    <col min="7935" max="7935" width="10.140625" bestFit="1" customWidth="1"/>
    <col min="7936" max="7936" width="34.42578125" customWidth="1"/>
    <col min="7937" max="7938" width="15" customWidth="1"/>
    <col min="7939" max="7939" width="13.42578125" customWidth="1"/>
    <col min="7940" max="7940" width="19" customWidth="1"/>
    <col min="7941" max="7941" width="11.7109375" customWidth="1"/>
    <col min="7942" max="7942" width="17.85546875" customWidth="1"/>
    <col min="8191" max="8191" width="10.140625" bestFit="1" customWidth="1"/>
    <col min="8192" max="8192" width="34.42578125" customWidth="1"/>
    <col min="8193" max="8194" width="15" customWidth="1"/>
    <col min="8195" max="8195" width="13.42578125" customWidth="1"/>
    <col min="8196" max="8196" width="19" customWidth="1"/>
    <col min="8197" max="8197" width="11.7109375" customWidth="1"/>
    <col min="8198" max="8198" width="17.85546875" customWidth="1"/>
    <col min="8447" max="8447" width="10.140625" bestFit="1" customWidth="1"/>
    <col min="8448" max="8448" width="34.42578125" customWidth="1"/>
    <col min="8449" max="8450" width="15" customWidth="1"/>
    <col min="8451" max="8451" width="13.42578125" customWidth="1"/>
    <col min="8452" max="8452" width="19" customWidth="1"/>
    <col min="8453" max="8453" width="11.7109375" customWidth="1"/>
    <col min="8454" max="8454" width="17.85546875" customWidth="1"/>
    <col min="8703" max="8703" width="10.140625" bestFit="1" customWidth="1"/>
    <col min="8704" max="8704" width="34.42578125" customWidth="1"/>
    <col min="8705" max="8706" width="15" customWidth="1"/>
    <col min="8707" max="8707" width="13.42578125" customWidth="1"/>
    <col min="8708" max="8708" width="19" customWidth="1"/>
    <col min="8709" max="8709" width="11.7109375" customWidth="1"/>
    <col min="8710" max="8710" width="17.85546875" customWidth="1"/>
    <col min="8959" max="8959" width="10.140625" bestFit="1" customWidth="1"/>
    <col min="8960" max="8960" width="34.42578125" customWidth="1"/>
    <col min="8961" max="8962" width="15" customWidth="1"/>
    <col min="8963" max="8963" width="13.42578125" customWidth="1"/>
    <col min="8964" max="8964" width="19" customWidth="1"/>
    <col min="8965" max="8965" width="11.7109375" customWidth="1"/>
    <col min="8966" max="8966" width="17.85546875" customWidth="1"/>
    <col min="9215" max="9215" width="10.140625" bestFit="1" customWidth="1"/>
    <col min="9216" max="9216" width="34.42578125" customWidth="1"/>
    <col min="9217" max="9218" width="15" customWidth="1"/>
    <col min="9219" max="9219" width="13.42578125" customWidth="1"/>
    <col min="9220" max="9220" width="19" customWidth="1"/>
    <col min="9221" max="9221" width="11.7109375" customWidth="1"/>
    <col min="9222" max="9222" width="17.85546875" customWidth="1"/>
    <col min="9471" max="9471" width="10.140625" bestFit="1" customWidth="1"/>
    <col min="9472" max="9472" width="34.42578125" customWidth="1"/>
    <col min="9473" max="9474" width="15" customWidth="1"/>
    <col min="9475" max="9475" width="13.42578125" customWidth="1"/>
    <col min="9476" max="9476" width="19" customWidth="1"/>
    <col min="9477" max="9477" width="11.7109375" customWidth="1"/>
    <col min="9478" max="9478" width="17.85546875" customWidth="1"/>
    <col min="9727" max="9727" width="10.140625" bestFit="1" customWidth="1"/>
    <col min="9728" max="9728" width="34.42578125" customWidth="1"/>
    <col min="9729" max="9730" width="15" customWidth="1"/>
    <col min="9731" max="9731" width="13.42578125" customWidth="1"/>
    <col min="9732" max="9732" width="19" customWidth="1"/>
    <col min="9733" max="9733" width="11.7109375" customWidth="1"/>
    <col min="9734" max="9734" width="17.85546875" customWidth="1"/>
    <col min="9983" max="9983" width="10.140625" bestFit="1" customWidth="1"/>
    <col min="9984" max="9984" width="34.42578125" customWidth="1"/>
    <col min="9985" max="9986" width="15" customWidth="1"/>
    <col min="9987" max="9987" width="13.42578125" customWidth="1"/>
    <col min="9988" max="9988" width="19" customWidth="1"/>
    <col min="9989" max="9989" width="11.7109375" customWidth="1"/>
    <col min="9990" max="9990" width="17.85546875" customWidth="1"/>
    <col min="10239" max="10239" width="10.140625" bestFit="1" customWidth="1"/>
    <col min="10240" max="10240" width="34.42578125" customWidth="1"/>
    <col min="10241" max="10242" width="15" customWidth="1"/>
    <col min="10243" max="10243" width="13.42578125" customWidth="1"/>
    <col min="10244" max="10244" width="19" customWidth="1"/>
    <col min="10245" max="10245" width="11.7109375" customWidth="1"/>
    <col min="10246" max="10246" width="17.85546875" customWidth="1"/>
    <col min="10495" max="10495" width="10.140625" bestFit="1" customWidth="1"/>
    <col min="10496" max="10496" width="34.42578125" customWidth="1"/>
    <col min="10497" max="10498" width="15" customWidth="1"/>
    <col min="10499" max="10499" width="13.42578125" customWidth="1"/>
    <col min="10500" max="10500" width="19" customWidth="1"/>
    <col min="10501" max="10501" width="11.7109375" customWidth="1"/>
    <col min="10502" max="10502" width="17.85546875" customWidth="1"/>
    <col min="10751" max="10751" width="10.140625" bestFit="1" customWidth="1"/>
    <col min="10752" max="10752" width="34.42578125" customWidth="1"/>
    <col min="10753" max="10754" width="15" customWidth="1"/>
    <col min="10755" max="10755" width="13.42578125" customWidth="1"/>
    <col min="10756" max="10756" width="19" customWidth="1"/>
    <col min="10757" max="10757" width="11.7109375" customWidth="1"/>
    <col min="10758" max="10758" width="17.85546875" customWidth="1"/>
    <col min="11007" max="11007" width="10.140625" bestFit="1" customWidth="1"/>
    <col min="11008" max="11008" width="34.42578125" customWidth="1"/>
    <col min="11009" max="11010" width="15" customWidth="1"/>
    <col min="11011" max="11011" width="13.42578125" customWidth="1"/>
    <col min="11012" max="11012" width="19" customWidth="1"/>
    <col min="11013" max="11013" width="11.7109375" customWidth="1"/>
    <col min="11014" max="11014" width="17.85546875" customWidth="1"/>
    <col min="11263" max="11263" width="10.140625" bestFit="1" customWidth="1"/>
    <col min="11264" max="11264" width="34.42578125" customWidth="1"/>
    <col min="11265" max="11266" width="15" customWidth="1"/>
    <col min="11267" max="11267" width="13.42578125" customWidth="1"/>
    <col min="11268" max="11268" width="19" customWidth="1"/>
    <col min="11269" max="11269" width="11.7109375" customWidth="1"/>
    <col min="11270" max="11270" width="17.85546875" customWidth="1"/>
    <col min="11519" max="11519" width="10.140625" bestFit="1" customWidth="1"/>
    <col min="11520" max="11520" width="34.42578125" customWidth="1"/>
    <col min="11521" max="11522" width="15" customWidth="1"/>
    <col min="11523" max="11523" width="13.42578125" customWidth="1"/>
    <col min="11524" max="11524" width="19" customWidth="1"/>
    <col min="11525" max="11525" width="11.7109375" customWidth="1"/>
    <col min="11526" max="11526" width="17.85546875" customWidth="1"/>
    <col min="11775" max="11775" width="10.140625" bestFit="1" customWidth="1"/>
    <col min="11776" max="11776" width="34.42578125" customWidth="1"/>
    <col min="11777" max="11778" width="15" customWidth="1"/>
    <col min="11779" max="11779" width="13.42578125" customWidth="1"/>
    <col min="11780" max="11780" width="19" customWidth="1"/>
    <col min="11781" max="11781" width="11.7109375" customWidth="1"/>
    <col min="11782" max="11782" width="17.85546875" customWidth="1"/>
    <col min="12031" max="12031" width="10.140625" bestFit="1" customWidth="1"/>
    <col min="12032" max="12032" width="34.42578125" customWidth="1"/>
    <col min="12033" max="12034" width="15" customWidth="1"/>
    <col min="12035" max="12035" width="13.42578125" customWidth="1"/>
    <col min="12036" max="12036" width="19" customWidth="1"/>
    <col min="12037" max="12037" width="11.7109375" customWidth="1"/>
    <col min="12038" max="12038" width="17.85546875" customWidth="1"/>
    <col min="12287" max="12287" width="10.140625" bestFit="1" customWidth="1"/>
    <col min="12288" max="12288" width="34.42578125" customWidth="1"/>
    <col min="12289" max="12290" width="15" customWidth="1"/>
    <col min="12291" max="12291" width="13.42578125" customWidth="1"/>
    <col min="12292" max="12292" width="19" customWidth="1"/>
    <col min="12293" max="12293" width="11.7109375" customWidth="1"/>
    <col min="12294" max="12294" width="17.85546875" customWidth="1"/>
    <col min="12543" max="12543" width="10.140625" bestFit="1" customWidth="1"/>
    <col min="12544" max="12544" width="34.42578125" customWidth="1"/>
    <col min="12545" max="12546" width="15" customWidth="1"/>
    <col min="12547" max="12547" width="13.42578125" customWidth="1"/>
    <col min="12548" max="12548" width="19" customWidth="1"/>
    <col min="12549" max="12549" width="11.7109375" customWidth="1"/>
    <col min="12550" max="12550" width="17.85546875" customWidth="1"/>
    <col min="12799" max="12799" width="10.140625" bestFit="1" customWidth="1"/>
    <col min="12800" max="12800" width="34.42578125" customWidth="1"/>
    <col min="12801" max="12802" width="15" customWidth="1"/>
    <col min="12803" max="12803" width="13.42578125" customWidth="1"/>
    <col min="12804" max="12804" width="19" customWidth="1"/>
    <col min="12805" max="12805" width="11.7109375" customWidth="1"/>
    <col min="12806" max="12806" width="17.85546875" customWidth="1"/>
    <col min="13055" max="13055" width="10.140625" bestFit="1" customWidth="1"/>
    <col min="13056" max="13056" width="34.42578125" customWidth="1"/>
    <col min="13057" max="13058" width="15" customWidth="1"/>
    <col min="13059" max="13059" width="13.42578125" customWidth="1"/>
    <col min="13060" max="13060" width="19" customWidth="1"/>
    <col min="13061" max="13061" width="11.7109375" customWidth="1"/>
    <col min="13062" max="13062" width="17.85546875" customWidth="1"/>
    <col min="13311" max="13311" width="10.140625" bestFit="1" customWidth="1"/>
    <col min="13312" max="13312" width="34.42578125" customWidth="1"/>
    <col min="13313" max="13314" width="15" customWidth="1"/>
    <col min="13315" max="13315" width="13.42578125" customWidth="1"/>
    <col min="13316" max="13316" width="19" customWidth="1"/>
    <col min="13317" max="13317" width="11.7109375" customWidth="1"/>
    <col min="13318" max="13318" width="17.85546875" customWidth="1"/>
    <col min="13567" max="13567" width="10.140625" bestFit="1" customWidth="1"/>
    <col min="13568" max="13568" width="34.42578125" customWidth="1"/>
    <col min="13569" max="13570" width="15" customWidth="1"/>
    <col min="13571" max="13571" width="13.42578125" customWidth="1"/>
    <col min="13572" max="13572" width="19" customWidth="1"/>
    <col min="13573" max="13573" width="11.7109375" customWidth="1"/>
    <col min="13574" max="13574" width="17.85546875" customWidth="1"/>
    <col min="13823" max="13823" width="10.140625" bestFit="1" customWidth="1"/>
    <col min="13824" max="13824" width="34.42578125" customWidth="1"/>
    <col min="13825" max="13826" width="15" customWidth="1"/>
    <col min="13827" max="13827" width="13.42578125" customWidth="1"/>
    <col min="13828" max="13828" width="19" customWidth="1"/>
    <col min="13829" max="13829" width="11.7109375" customWidth="1"/>
    <col min="13830" max="13830" width="17.85546875" customWidth="1"/>
    <col min="14079" max="14079" width="10.140625" bestFit="1" customWidth="1"/>
    <col min="14080" max="14080" width="34.42578125" customWidth="1"/>
    <col min="14081" max="14082" width="15" customWidth="1"/>
    <col min="14083" max="14083" width="13.42578125" customWidth="1"/>
    <col min="14084" max="14084" width="19" customWidth="1"/>
    <col min="14085" max="14085" width="11.7109375" customWidth="1"/>
    <col min="14086" max="14086" width="17.85546875" customWidth="1"/>
    <col min="14335" max="14335" width="10.140625" bestFit="1" customWidth="1"/>
    <col min="14336" max="14336" width="34.42578125" customWidth="1"/>
    <col min="14337" max="14338" width="15" customWidth="1"/>
    <col min="14339" max="14339" width="13.42578125" customWidth="1"/>
    <col min="14340" max="14340" width="19" customWidth="1"/>
    <col min="14341" max="14341" width="11.7109375" customWidth="1"/>
    <col min="14342" max="14342" width="17.85546875" customWidth="1"/>
    <col min="14591" max="14591" width="10.140625" bestFit="1" customWidth="1"/>
    <col min="14592" max="14592" width="34.42578125" customWidth="1"/>
    <col min="14593" max="14594" width="15" customWidth="1"/>
    <col min="14595" max="14595" width="13.42578125" customWidth="1"/>
    <col min="14596" max="14596" width="19" customWidth="1"/>
    <col min="14597" max="14597" width="11.7109375" customWidth="1"/>
    <col min="14598" max="14598" width="17.85546875" customWidth="1"/>
    <col min="14847" max="14847" width="10.140625" bestFit="1" customWidth="1"/>
    <col min="14848" max="14848" width="34.42578125" customWidth="1"/>
    <col min="14849" max="14850" width="15" customWidth="1"/>
    <col min="14851" max="14851" width="13.42578125" customWidth="1"/>
    <col min="14852" max="14852" width="19" customWidth="1"/>
    <col min="14853" max="14853" width="11.7109375" customWidth="1"/>
    <col min="14854" max="14854" width="17.85546875" customWidth="1"/>
    <col min="15103" max="15103" width="10.140625" bestFit="1" customWidth="1"/>
    <col min="15104" max="15104" width="34.42578125" customWidth="1"/>
    <col min="15105" max="15106" width="15" customWidth="1"/>
    <col min="15107" max="15107" width="13.42578125" customWidth="1"/>
    <col min="15108" max="15108" width="19" customWidth="1"/>
    <col min="15109" max="15109" width="11.7109375" customWidth="1"/>
    <col min="15110" max="15110" width="17.85546875" customWidth="1"/>
    <col min="15359" max="15359" width="10.140625" bestFit="1" customWidth="1"/>
    <col min="15360" max="15360" width="34.42578125" customWidth="1"/>
    <col min="15361" max="15362" width="15" customWidth="1"/>
    <col min="15363" max="15363" width="13.42578125" customWidth="1"/>
    <col min="15364" max="15364" width="19" customWidth="1"/>
    <col min="15365" max="15365" width="11.7109375" customWidth="1"/>
    <col min="15366" max="15366" width="17.85546875" customWidth="1"/>
    <col min="15615" max="15615" width="10.140625" bestFit="1" customWidth="1"/>
    <col min="15616" max="15616" width="34.42578125" customWidth="1"/>
    <col min="15617" max="15618" width="15" customWidth="1"/>
    <col min="15619" max="15619" width="13.42578125" customWidth="1"/>
    <col min="15620" max="15620" width="19" customWidth="1"/>
    <col min="15621" max="15621" width="11.7109375" customWidth="1"/>
    <col min="15622" max="15622" width="17.85546875" customWidth="1"/>
    <col min="15871" max="15871" width="10.140625" bestFit="1" customWidth="1"/>
    <col min="15872" max="15872" width="34.42578125" customWidth="1"/>
    <col min="15873" max="15874" width="15" customWidth="1"/>
    <col min="15875" max="15875" width="13.42578125" customWidth="1"/>
    <col min="15876" max="15876" width="19" customWidth="1"/>
    <col min="15877" max="15877" width="11.7109375" customWidth="1"/>
    <col min="15878" max="15878" width="17.85546875" customWidth="1"/>
    <col min="16127" max="16127" width="10.140625" bestFit="1" customWidth="1"/>
    <col min="16128" max="16128" width="34.42578125" customWidth="1"/>
    <col min="16129" max="16130" width="15" customWidth="1"/>
    <col min="16131" max="16131" width="13.42578125" customWidth="1"/>
    <col min="16132" max="16132" width="19" customWidth="1"/>
    <col min="16133" max="16133" width="11.7109375" customWidth="1"/>
    <col min="16134" max="16134" width="17.85546875" customWidth="1"/>
  </cols>
  <sheetData>
    <row r="1" spans="1:8" ht="16.5" customHeight="1" x14ac:dyDescent="0.25">
      <c r="A1" s="69" t="s">
        <v>9</v>
      </c>
      <c r="B1" s="69"/>
      <c r="C1" s="69"/>
      <c r="D1" s="69"/>
      <c r="E1" s="69"/>
      <c r="F1" s="69"/>
      <c r="G1" s="69"/>
    </row>
    <row r="2" spans="1:8" ht="24" customHeight="1" x14ac:dyDescent="0.25">
      <c r="A2" s="69"/>
      <c r="B2" s="69"/>
      <c r="C2" s="69"/>
      <c r="D2" s="69"/>
      <c r="E2" s="69"/>
      <c r="F2" s="69"/>
      <c r="G2" s="69"/>
    </row>
    <row r="3" spans="1:8" s="10" customFormat="1" ht="19.5" customHeight="1" x14ac:dyDescent="0.25">
      <c r="A3" s="8" t="s">
        <v>10</v>
      </c>
      <c r="B3" s="9"/>
      <c r="C3" s="9"/>
      <c r="D3" s="9"/>
      <c r="E3" s="9"/>
      <c r="F3" s="9"/>
      <c r="G3" s="9"/>
    </row>
    <row r="4" spans="1:8" s="10" customFormat="1" ht="15.95" customHeight="1" x14ac:dyDescent="0.25">
      <c r="A4" s="11"/>
      <c r="B4" s="11"/>
      <c r="C4" s="11"/>
      <c r="D4" s="11"/>
      <c r="E4" s="11"/>
      <c r="F4" s="11"/>
      <c r="G4" s="11"/>
    </row>
    <row r="5" spans="1:8" ht="14.25" customHeight="1" x14ac:dyDescent="0.25">
      <c r="A5" s="12"/>
      <c r="B5" s="12"/>
      <c r="C5" s="12"/>
      <c r="D5" s="12"/>
      <c r="E5" s="12"/>
      <c r="F5" s="12"/>
      <c r="G5" s="12"/>
    </row>
    <row r="6" spans="1:8" s="16" customFormat="1" x14ac:dyDescent="0.25">
      <c r="A6" s="13"/>
      <c r="B6" s="14" t="s">
        <v>11</v>
      </c>
      <c r="C6" s="14"/>
      <c r="D6" s="14"/>
      <c r="E6" s="14"/>
      <c r="F6" s="15"/>
      <c r="G6" s="15"/>
    </row>
    <row r="7" spans="1:8" x14ac:dyDescent="0.25">
      <c r="A7" s="17" t="s">
        <v>12</v>
      </c>
      <c r="B7" s="18" t="s">
        <v>13</v>
      </c>
      <c r="C7" s="18" t="s">
        <v>14</v>
      </c>
      <c r="D7" s="18" t="s">
        <v>3</v>
      </c>
      <c r="E7" s="18" t="s">
        <v>15</v>
      </c>
      <c r="F7" s="19" t="s">
        <v>21</v>
      </c>
      <c r="G7" s="20" t="s">
        <v>21</v>
      </c>
      <c r="H7" s="21"/>
    </row>
    <row r="8" spans="1:8" x14ac:dyDescent="0.25">
      <c r="A8" s="22"/>
      <c r="B8" s="23"/>
      <c r="C8" s="23"/>
      <c r="D8" s="23"/>
      <c r="E8" s="23"/>
      <c r="F8" s="24" t="s">
        <v>7</v>
      </c>
      <c r="G8" s="24" t="s">
        <v>8</v>
      </c>
      <c r="H8" s="21"/>
    </row>
    <row r="9" spans="1:8" x14ac:dyDescent="0.25">
      <c r="A9" s="25">
        <v>1</v>
      </c>
      <c r="B9" s="26" t="e">
        <f>#REF!</f>
        <v>#REF!</v>
      </c>
      <c r="C9" s="27"/>
      <c r="D9" s="27" t="s">
        <v>16</v>
      </c>
      <c r="E9" s="28">
        <v>1</v>
      </c>
      <c r="F9" s="29" t="e">
        <f>#REF!</f>
        <v>#REF!</v>
      </c>
      <c r="G9" s="29" t="e">
        <f>F9</f>
        <v>#REF!</v>
      </c>
      <c r="H9" s="30" t="e">
        <f>1-F9/F12</f>
        <v>#REF!</v>
      </c>
    </row>
    <row r="10" spans="1:8" x14ac:dyDescent="0.25">
      <c r="A10" s="31">
        <f>A9+1</f>
        <v>2</v>
      </c>
      <c r="B10" s="26" t="e">
        <f>#REF!</f>
        <v>#REF!</v>
      </c>
      <c r="C10" s="32"/>
      <c r="D10" s="33" t="s">
        <v>16</v>
      </c>
      <c r="E10" s="34">
        <v>1</v>
      </c>
      <c r="F10" s="35" t="e">
        <f>#REF!</f>
        <v>#REF!</v>
      </c>
      <c r="G10" s="35" t="e">
        <f>F10</f>
        <v>#REF!</v>
      </c>
      <c r="H10" t="e">
        <f>1-F10/F12</f>
        <v>#REF!</v>
      </c>
    </row>
    <row r="11" spans="1:8" x14ac:dyDescent="0.25">
      <c r="A11" s="31">
        <f>A10+1</f>
        <v>3</v>
      </c>
      <c r="B11" s="37" t="e">
        <f>#REF!</f>
        <v>#REF!</v>
      </c>
      <c r="C11" s="32"/>
      <c r="D11" s="33" t="s">
        <v>16</v>
      </c>
      <c r="E11" s="34">
        <v>1</v>
      </c>
      <c r="F11" s="36" t="e">
        <f>#REF!</f>
        <v>#REF!</v>
      </c>
      <c r="G11" s="36" t="e">
        <f>F11</f>
        <v>#REF!</v>
      </c>
      <c r="H11" t="e">
        <f>1-F11/F12</f>
        <v>#REF!</v>
      </c>
    </row>
    <row r="12" spans="1:8" ht="30" x14ac:dyDescent="0.25">
      <c r="A12" s="31"/>
      <c r="B12" s="38" t="s">
        <v>17</v>
      </c>
      <c r="C12" s="39"/>
      <c r="D12" s="39"/>
      <c r="E12" s="39"/>
      <c r="F12" s="40" t="e">
        <f>AVERAGE(F9:F11)</f>
        <v>#REF!</v>
      </c>
      <c r="G12" s="40" t="e">
        <f>AVERAGE(G9:G11)</f>
        <v>#REF!</v>
      </c>
    </row>
    <row r="13" spans="1:8" x14ac:dyDescent="0.25">
      <c r="A13" s="31"/>
      <c r="B13" s="39" t="s">
        <v>2</v>
      </c>
      <c r="C13" s="39"/>
      <c r="D13" s="39"/>
      <c r="E13" s="39"/>
      <c r="F13" s="41" t="e">
        <f>_xlfn.STDEV.S(F9,F10,F11)</f>
        <v>#REF!</v>
      </c>
      <c r="G13" s="41"/>
    </row>
    <row r="14" spans="1:8" x14ac:dyDescent="0.25">
      <c r="A14" s="31"/>
      <c r="B14" s="39" t="s">
        <v>18</v>
      </c>
      <c r="C14" s="39"/>
      <c r="D14" s="39"/>
      <c r="E14" s="39"/>
      <c r="F14" s="42" t="e">
        <f>F13/F12</f>
        <v>#REF!</v>
      </c>
      <c r="G14" s="42"/>
    </row>
    <row r="15" spans="1:8" ht="30" x14ac:dyDescent="0.25">
      <c r="A15" s="43"/>
      <c r="B15" s="44" t="s">
        <v>19</v>
      </c>
      <c r="C15" s="45"/>
      <c r="D15" s="45"/>
      <c r="E15" s="45"/>
      <c r="F15" s="46"/>
      <c r="G15" s="46" t="e">
        <f>G12</f>
        <v>#REF!</v>
      </c>
    </row>
    <row r="16" spans="1:8" ht="30" x14ac:dyDescent="0.25">
      <c r="A16" s="43"/>
      <c r="B16" s="44" t="s">
        <v>20</v>
      </c>
      <c r="C16" s="45"/>
      <c r="D16" s="45"/>
      <c r="E16" s="45"/>
      <c r="F16" s="46"/>
      <c r="G16" s="46" t="e">
        <f>G15*1.2</f>
        <v>#REF!</v>
      </c>
    </row>
    <row r="19" spans="1:7" x14ac:dyDescent="0.25">
      <c r="A19" s="17" t="s">
        <v>12</v>
      </c>
      <c r="B19" s="18" t="s">
        <v>13</v>
      </c>
      <c r="C19" s="18" t="s">
        <v>14</v>
      </c>
      <c r="D19" s="18" t="s">
        <v>3</v>
      </c>
      <c r="E19" s="18" t="s">
        <v>15</v>
      </c>
      <c r="F19" s="19" t="s">
        <v>21</v>
      </c>
      <c r="G19" s="20" t="s">
        <v>21</v>
      </c>
    </row>
    <row r="20" spans="1:7" x14ac:dyDescent="0.25">
      <c r="A20" s="22"/>
      <c r="B20" s="23"/>
      <c r="C20" s="23"/>
      <c r="D20" s="23"/>
      <c r="E20" s="23"/>
      <c r="F20" s="24" t="s">
        <v>7</v>
      </c>
      <c r="G20" s="24" t="s">
        <v>8</v>
      </c>
    </row>
    <row r="21" spans="1:7" x14ac:dyDescent="0.25">
      <c r="A21" s="25">
        <v>1</v>
      </c>
      <c r="B21" s="26" t="s">
        <v>22</v>
      </c>
      <c r="C21" s="27"/>
      <c r="D21" s="27" t="s">
        <v>16</v>
      </c>
      <c r="E21" s="28">
        <v>1</v>
      </c>
      <c r="F21" s="29">
        <v>58800</v>
      </c>
      <c r="G21" s="29">
        <f>F21</f>
        <v>58800</v>
      </c>
    </row>
    <row r="22" spans="1:7" x14ac:dyDescent="0.25">
      <c r="A22" s="31">
        <f>A21+1</f>
        <v>2</v>
      </c>
      <c r="B22" s="26" t="s">
        <v>23</v>
      </c>
      <c r="C22" s="32"/>
      <c r="D22" s="33" t="s">
        <v>16</v>
      </c>
      <c r="E22" s="34">
        <v>1</v>
      </c>
      <c r="F22" s="35">
        <v>58800</v>
      </c>
      <c r="G22" s="35">
        <f>F22</f>
        <v>58800</v>
      </c>
    </row>
    <row r="23" spans="1:7" x14ac:dyDescent="0.25">
      <c r="A23" s="31">
        <f>A22+1</f>
        <v>3</v>
      </c>
      <c r="B23" s="37" t="s">
        <v>24</v>
      </c>
      <c r="C23" s="32"/>
      <c r="D23" s="33" t="s">
        <v>16</v>
      </c>
      <c r="E23" s="34">
        <v>1</v>
      </c>
      <c r="F23" s="36">
        <v>56466.67</v>
      </c>
      <c r="G23" s="36">
        <f>F23</f>
        <v>56466.67</v>
      </c>
    </row>
    <row r="24" spans="1:7" ht="30" x14ac:dyDescent="0.25">
      <c r="A24" s="31"/>
      <c r="B24" s="38" t="s">
        <v>17</v>
      </c>
      <c r="C24" s="39"/>
      <c r="D24" s="39"/>
      <c r="E24" s="39"/>
      <c r="F24" s="40">
        <f>AVERAGE(F21:F23)</f>
        <v>58022.22</v>
      </c>
      <c r="G24" s="40">
        <f>AVERAGE(G21:G23)</f>
        <v>58022.22</v>
      </c>
    </row>
    <row r="25" spans="1:7" x14ac:dyDescent="0.25">
      <c r="A25" s="31"/>
      <c r="B25" s="39" t="s">
        <v>2</v>
      </c>
      <c r="C25" s="39"/>
      <c r="D25" s="39"/>
      <c r="E25" s="39"/>
      <c r="F25" s="41">
        <f>_xlfn.STDEV.S(F21,F22,F23)</f>
        <v>1347.15</v>
      </c>
      <c r="G25" s="41"/>
    </row>
    <row r="26" spans="1:7" x14ac:dyDescent="0.25">
      <c r="A26" s="31"/>
      <c r="B26" s="39" t="s">
        <v>18</v>
      </c>
      <c r="C26" s="39"/>
      <c r="D26" s="39"/>
      <c r="E26" s="39"/>
      <c r="F26" s="42">
        <f>F25/F24</f>
        <v>2.3199999999999998E-2</v>
      </c>
      <c r="G26" s="42"/>
    </row>
    <row r="27" spans="1:7" ht="30" x14ac:dyDescent="0.25">
      <c r="A27" s="43"/>
      <c r="B27" s="44" t="s">
        <v>19</v>
      </c>
      <c r="C27" s="45"/>
      <c r="D27" s="45"/>
      <c r="E27" s="45"/>
      <c r="F27" s="46"/>
      <c r="G27" s="46">
        <f>G24</f>
        <v>58022.22</v>
      </c>
    </row>
    <row r="28" spans="1:7" ht="30" x14ac:dyDescent="0.25">
      <c r="A28" s="43"/>
      <c r="B28" s="44" t="s">
        <v>20</v>
      </c>
      <c r="C28" s="45"/>
      <c r="D28" s="45"/>
      <c r="E28" s="45"/>
      <c r="F28" s="46"/>
      <c r="G28" s="46">
        <f>G27*1.2</f>
        <v>69626.66</v>
      </c>
    </row>
    <row r="31" spans="1:7" x14ac:dyDescent="0.25">
      <c r="G31" s="47" t="e">
        <f>G15+G27</f>
        <v>#REF!</v>
      </c>
    </row>
    <row r="33" spans="7:7" x14ac:dyDescent="0.25">
      <c r="G33" s="47" t="e">
        <f>G16+G28</f>
        <v>#REF!</v>
      </c>
    </row>
  </sheetData>
  <mergeCells count="2">
    <mergeCell ref="A1:G1"/>
    <mergeCell ref="A2:G2"/>
  </mergeCells>
  <pageMargins left="0.7" right="0.7" top="0.75" bottom="0.75" header="0.3" footer="0.3"/>
  <pageSetup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Проверка_лот2</vt:lpstr>
      <vt:lpstr>Проверка_лот3</vt:lpstr>
      <vt:lpstr>Форма КП_лот1</vt:lpstr>
      <vt:lpstr>Форма КП_лот2</vt:lpstr>
      <vt:lpstr>Форма КП_лот3</vt:lpstr>
      <vt:lpstr>Проверка</vt:lpstr>
      <vt:lpstr>Проверка!Область_печати</vt:lpstr>
      <vt:lpstr>Проверка_лот2!Область_печати</vt:lpstr>
      <vt:lpstr>Проверка_лот3!Область_печати</vt:lpstr>
      <vt:lpstr>'Форма КП_лот1'!Область_печати</vt:lpstr>
      <vt:lpstr>'Форма КП_лот2'!Область_печати</vt:lpstr>
      <vt:lpstr>'Форма КП_лот3'!Область_печати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Гусейнова Елена Чингизовна</cp:lastModifiedBy>
  <cp:lastPrinted>2020-10-08T10:35:19Z</cp:lastPrinted>
  <dcterms:created xsi:type="dcterms:W3CDTF">2014-01-15T18:15:09Z</dcterms:created>
  <dcterms:modified xsi:type="dcterms:W3CDTF">2020-12-09T08:40:49Z</dcterms:modified>
</cp:coreProperties>
</file>