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DF86E013-1B35-4D1F-8382-DA1181C95EBA}" xr6:coauthVersionLast="46" xr6:coauthVersionMax="46" xr10:uidLastSave="{00000000-0000-0000-0000-000000000000}"/>
  <bookViews>
    <workbookView xWindow="-120" yWindow="-120" windowWidth="29040" windowHeight="15840" tabRatio="797" activeTab="2" xr2:uid="{00000000-000D-0000-FFFF-FFFF00000000}"/>
  </bookViews>
  <sheets>
    <sheet name="Лот № 1" sheetId="22" r:id="rId1"/>
    <sheet name="Лот № 2" sheetId="23" r:id="rId2"/>
    <sheet name="Лот № 3" sheetId="24" r:id="rId3"/>
    <sheet name="Sheet1" sheetId="18" state="hidden" r:id="rId4"/>
  </sheets>
  <definedNames>
    <definedName name="_xlnm.Print_Area" localSheetId="0">'Лот № 1'!$A$5:$AH$54</definedName>
    <definedName name="_xlnm.Print_Area" localSheetId="2">'Лот № 3'!$A$5:$AH$37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" i="24" l="1"/>
  <c r="AF13" i="24"/>
  <c r="AF15" i="24"/>
  <c r="AF16" i="24"/>
  <c r="AF17" i="24"/>
  <c r="AF18" i="24"/>
  <c r="AF19" i="24"/>
  <c r="AF20" i="24"/>
  <c r="AF12" i="24"/>
  <c r="AG17" i="24"/>
  <c r="AH17" i="24" s="1"/>
  <c r="AC13" i="24"/>
  <c r="AD13" i="24" s="1"/>
  <c r="AC14" i="24"/>
  <c r="AG14" i="24" s="1"/>
  <c r="AH14" i="24" s="1"/>
  <c r="AC15" i="24"/>
  <c r="AG15" i="24" s="1"/>
  <c r="AH15" i="24" s="1"/>
  <c r="AC16" i="24"/>
  <c r="AG16" i="24" s="1"/>
  <c r="AH16" i="24" s="1"/>
  <c r="AC17" i="24"/>
  <c r="AD17" i="24" s="1"/>
  <c r="AC18" i="24"/>
  <c r="AG18" i="24" s="1"/>
  <c r="AH18" i="24" s="1"/>
  <c r="AC19" i="24"/>
  <c r="AD19" i="24" s="1"/>
  <c r="AC20" i="24"/>
  <c r="AG20" i="24" s="1"/>
  <c r="AH20" i="24" s="1"/>
  <c r="AC12" i="24"/>
  <c r="AD12" i="24" s="1"/>
  <c r="AB14" i="24"/>
  <c r="AB15" i="24"/>
  <c r="AB16" i="24"/>
  <c r="AB17" i="24"/>
  <c r="AB18" i="24"/>
  <c r="AB19" i="24"/>
  <c r="AB20" i="24"/>
  <c r="AB13" i="24"/>
  <c r="AB12" i="24"/>
  <c r="AF23" i="22"/>
  <c r="AF12" i="22"/>
  <c r="AC37" i="22"/>
  <c r="AC36" i="22"/>
  <c r="AC34" i="22"/>
  <c r="AC33" i="22"/>
  <c r="AC31" i="22"/>
  <c r="AC30" i="22"/>
  <c r="AC28" i="22"/>
  <c r="AC27" i="22"/>
  <c r="AC23" i="22"/>
  <c r="AD23" i="22" s="1"/>
  <c r="AC20" i="22"/>
  <c r="AC19" i="22"/>
  <c r="AC17" i="22"/>
  <c r="AC16" i="22"/>
  <c r="AC15" i="22"/>
  <c r="AC14" i="22"/>
  <c r="AC13" i="22"/>
  <c r="AC12" i="22"/>
  <c r="AD12" i="22" s="1"/>
  <c r="AB23" i="22"/>
  <c r="AB12" i="22"/>
  <c r="AB13" i="22"/>
  <c r="AD20" i="24" l="1"/>
  <c r="AD16" i="24"/>
  <c r="AG12" i="24"/>
  <c r="AH12" i="24" s="1"/>
  <c r="AG13" i="24"/>
  <c r="AH13" i="24" s="1"/>
  <c r="AD15" i="24"/>
  <c r="AD18" i="24"/>
  <c r="AD14" i="24"/>
  <c r="AG19" i="24"/>
  <c r="AH19" i="24" s="1"/>
  <c r="AG12" i="22"/>
  <c r="AG23" i="22"/>
  <c r="AH23" i="22" s="1"/>
  <c r="AH21" i="24" l="1"/>
  <c r="AG21" i="24"/>
  <c r="AH12" i="22"/>
  <c r="AF14" i="23" l="1"/>
  <c r="AF13" i="23"/>
  <c r="AB24" i="23"/>
  <c r="AB23" i="23"/>
  <c r="AB22" i="23"/>
  <c r="AB21" i="23"/>
  <c r="AB20" i="23"/>
  <c r="AB19" i="23"/>
  <c r="AB18" i="23"/>
  <c r="AB17" i="23"/>
  <c r="AB16" i="23"/>
  <c r="AB15" i="23"/>
  <c r="AB14" i="23"/>
  <c r="AB13" i="23"/>
  <c r="AF15" i="23"/>
  <c r="AF16" i="23"/>
  <c r="AF17" i="23"/>
  <c r="AF18" i="23"/>
  <c r="AF19" i="23"/>
  <c r="AF20" i="23"/>
  <c r="AF21" i="23"/>
  <c r="AF22" i="23"/>
  <c r="AF23" i="23"/>
  <c r="AF24" i="23"/>
  <c r="F14" i="23" l="1"/>
  <c r="AC14" i="23" s="1"/>
  <c r="AD14" i="23" s="1"/>
  <c r="F15" i="23"/>
  <c r="AC15" i="23" s="1"/>
  <c r="AD15" i="23" s="1"/>
  <c r="F16" i="23"/>
  <c r="AC16" i="23" s="1"/>
  <c r="AD16" i="23" s="1"/>
  <c r="F17" i="23"/>
  <c r="F18" i="23"/>
  <c r="AC18" i="23" s="1"/>
  <c r="AD18" i="23" s="1"/>
  <c r="F19" i="23"/>
  <c r="AC19" i="23" s="1"/>
  <c r="AD19" i="23" s="1"/>
  <c r="F20" i="23"/>
  <c r="F21" i="23"/>
  <c r="AC21" i="23" s="1"/>
  <c r="AD21" i="23" s="1"/>
  <c r="F22" i="23"/>
  <c r="AC22" i="23" s="1"/>
  <c r="AD22" i="23" s="1"/>
  <c r="F23" i="23"/>
  <c r="AC23" i="23" s="1"/>
  <c r="F24" i="23"/>
  <c r="AC24" i="23" s="1"/>
  <c r="AD24" i="23" s="1"/>
  <c r="F13" i="23"/>
  <c r="AC13" i="23" s="1"/>
  <c r="AG13" i="23" l="1"/>
  <c r="AD13" i="23"/>
  <c r="AG22" i="23"/>
  <c r="AH22" i="23" s="1"/>
  <c r="AD23" i="23"/>
  <c r="AG23" i="23"/>
  <c r="AH23" i="23" s="1"/>
  <c r="AC17" i="23"/>
  <c r="AD17" i="23" s="1"/>
  <c r="AC20" i="23"/>
  <c r="AD20" i="23" s="1"/>
  <c r="AG24" i="23"/>
  <c r="AH24" i="23" s="1"/>
  <c r="AG18" i="23"/>
  <c r="AH18" i="23" s="1"/>
  <c r="AG21" i="23"/>
  <c r="AH21" i="23" s="1"/>
  <c r="AG19" i="23"/>
  <c r="AH19" i="23" s="1"/>
  <c r="AG15" i="23"/>
  <c r="AH15" i="23" s="1"/>
  <c r="AG16" i="23"/>
  <c r="AH16" i="23" s="1"/>
  <c r="AG14" i="23"/>
  <c r="AH14" i="23" s="1"/>
  <c r="AG17" i="23" l="1"/>
  <c r="AH17" i="23" s="1"/>
  <c r="AG20" i="23"/>
  <c r="AH20" i="23" s="1"/>
  <c r="AH13" i="23"/>
  <c r="AG25" i="23" l="1"/>
  <c r="AH25" i="23"/>
  <c r="F24" i="22"/>
  <c r="AC24" i="22" s="1"/>
  <c r="F25" i="22"/>
  <c r="AC25" i="22" s="1"/>
  <c r="F26" i="22"/>
  <c r="AC26" i="22" s="1"/>
  <c r="F35" i="22"/>
  <c r="AB26" i="22"/>
  <c r="AF26" i="22"/>
  <c r="AB27" i="22"/>
  <c r="AD27" i="22"/>
  <c r="AF27" i="22"/>
  <c r="AB28" i="22"/>
  <c r="AF28" i="22"/>
  <c r="AB29" i="22"/>
  <c r="AF29" i="22"/>
  <c r="AB30" i="22"/>
  <c r="AF30" i="22"/>
  <c r="AB31" i="22"/>
  <c r="AF31" i="22"/>
  <c r="AB32" i="22"/>
  <c r="AF32" i="22"/>
  <c r="AB33" i="22"/>
  <c r="AF33" i="22"/>
  <c r="AB34" i="22"/>
  <c r="AF34" i="22"/>
  <c r="AB35" i="22"/>
  <c r="AF35" i="22"/>
  <c r="AB36" i="22"/>
  <c r="AG36" i="22"/>
  <c r="AH36" i="22" s="1"/>
  <c r="AF36" i="22"/>
  <c r="AB37" i="22"/>
  <c r="AD37" i="22"/>
  <c r="AF37" i="22"/>
  <c r="F32" i="22"/>
  <c r="AC32" i="22" l="1"/>
  <c r="AG32" i="22" s="1"/>
  <c r="AH32" i="22" s="1"/>
  <c r="AC35" i="22"/>
  <c r="AD35" i="22" s="1"/>
  <c r="AD36" i="22"/>
  <c r="AD32" i="22"/>
  <c r="AG28" i="22"/>
  <c r="AH28" i="22" s="1"/>
  <c r="AD28" i="22"/>
  <c r="AG37" i="22"/>
  <c r="AH37" i="22" s="1"/>
  <c r="AG27" i="22"/>
  <c r="AH27" i="22" s="1"/>
  <c r="F29" i="22"/>
  <c r="AC29" i="22" s="1"/>
  <c r="AD29" i="22" s="1"/>
  <c r="AG29" i="22" l="1"/>
  <c r="AH29" i="22" s="1"/>
  <c r="AG35" i="22"/>
  <c r="AH35" i="22" s="1"/>
  <c r="AG26" i="22"/>
  <c r="AH26" i="22" s="1"/>
  <c r="AD26" i="22"/>
  <c r="AB20" i="22" l="1"/>
  <c r="AB24" i="22"/>
  <c r="AB25" i="22"/>
  <c r="AB21" i="22"/>
  <c r="AB22" i="22"/>
  <c r="AB14" i="22"/>
  <c r="AB15" i="22"/>
  <c r="AB16" i="22"/>
  <c r="AB17" i="22"/>
  <c r="AF20" i="22"/>
  <c r="AF24" i="22"/>
  <c r="AF25" i="22"/>
  <c r="AF21" i="22"/>
  <c r="AF22" i="22"/>
  <c r="AF19" i="22"/>
  <c r="AF14" i="22"/>
  <c r="AF15" i="22"/>
  <c r="AF16" i="22"/>
  <c r="AF17" i="22"/>
  <c r="AF13" i="22"/>
  <c r="AB19" i="22" l="1"/>
  <c r="F22" i="22" l="1"/>
  <c r="AC22" i="22" s="1"/>
  <c r="F21" i="22"/>
  <c r="AC21" i="22" s="1"/>
  <c r="AD31" i="22" l="1"/>
  <c r="AG31" i="22"/>
  <c r="AH31" i="22" s="1"/>
  <c r="AG30" i="22"/>
  <c r="AH30" i="22" s="1"/>
  <c r="AD30" i="22"/>
  <c r="AD33" i="22"/>
  <c r="AG33" i="22"/>
  <c r="AH33" i="22" s="1"/>
  <c r="AG34" i="22"/>
  <c r="AH34" i="22" s="1"/>
  <c r="AD34" i="22"/>
  <c r="AD15" i="22"/>
  <c r="AG15" i="22"/>
  <c r="AH15" i="22" s="1"/>
  <c r="AG16" i="22"/>
  <c r="AH16" i="22" s="1"/>
  <c r="AD16" i="22"/>
  <c r="AG21" i="22"/>
  <c r="AH21" i="22" s="1"/>
  <c r="AD21" i="22"/>
  <c r="AG13" i="22"/>
  <c r="AD13" i="22"/>
  <c r="AD17" i="22"/>
  <c r="AG17" i="22"/>
  <c r="AH17" i="22" s="1"/>
  <c r="AG22" i="22"/>
  <c r="AH22" i="22" s="1"/>
  <c r="AD22" i="22"/>
  <c r="AD19" i="22"/>
  <c r="AG19" i="22"/>
  <c r="AD25" i="22"/>
  <c r="AG25" i="22"/>
  <c r="AH25" i="22" s="1"/>
  <c r="AG20" i="22"/>
  <c r="AH20" i="22" s="1"/>
  <c r="AD20" i="22"/>
  <c r="AD14" i="22"/>
  <c r="AG14" i="22"/>
  <c r="AH14" i="22" s="1"/>
  <c r="AD24" i="22"/>
  <c r="AG24" i="22"/>
  <c r="AH24" i="22" s="1"/>
  <c r="G1" i="18"/>
  <c r="C2" i="18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1" i="18"/>
  <c r="AG38" i="22" l="1"/>
  <c r="AH19" i="22"/>
  <c r="AH13" i="22"/>
  <c r="AH38" i="22" l="1"/>
</calcChain>
</file>

<file path=xl/sharedStrings.xml><?xml version="1.0" encoding="utf-8"?>
<sst xmlns="http://schemas.openxmlformats.org/spreadsheetml/2006/main" count="388" uniqueCount="196">
  <si>
    <t>№</t>
  </si>
  <si>
    <t>Наименование</t>
  </si>
  <si>
    <t>S</t>
  </si>
  <si>
    <t>M</t>
  </si>
  <si>
    <t>L</t>
  </si>
  <si>
    <t>XL</t>
  </si>
  <si>
    <t>6.5</t>
  </si>
  <si>
    <t>7.5</t>
  </si>
  <si>
    <t>8.5</t>
  </si>
  <si>
    <t>9.5</t>
  </si>
  <si>
    <t>10.5</t>
  </si>
  <si>
    <t>11.5</t>
  </si>
  <si>
    <t>Размеры</t>
  </si>
  <si>
    <t>12.5</t>
  </si>
  <si>
    <t>13.5</t>
  </si>
  <si>
    <t>Носки тренировочные (3 пары/уп.)</t>
  </si>
  <si>
    <t>XS</t>
  </si>
  <si>
    <t>2XS</t>
  </si>
  <si>
    <t>DZ9392</t>
  </si>
  <si>
    <t>DT6614</t>
  </si>
  <si>
    <t>DT6616</t>
  </si>
  <si>
    <t>CE7444</t>
  </si>
  <si>
    <t>CE7387</t>
  </si>
  <si>
    <t>DW6778</t>
  </si>
  <si>
    <t>CE7408</t>
  </si>
  <si>
    <t>CE7423</t>
  </si>
  <si>
    <t>CY1802</t>
  </si>
  <si>
    <t>DW6786</t>
  </si>
  <si>
    <t>CY1804</t>
  </si>
  <si>
    <t>DW6760</t>
  </si>
  <si>
    <t>DW6758</t>
  </si>
  <si>
    <t>CV3695</t>
  </si>
  <si>
    <t>CE9060</t>
  </si>
  <si>
    <t>EH3975</t>
  </si>
  <si>
    <t>CY6056</t>
  </si>
  <si>
    <t>DZ8930</t>
  </si>
  <si>
    <t>FK0891</t>
  </si>
  <si>
    <t>BQ6602</t>
  </si>
  <si>
    <t>DU1993</t>
  </si>
  <si>
    <t>BQ6594</t>
  </si>
  <si>
    <t>BS0687</t>
  </si>
  <si>
    <t>CE8916</t>
  </si>
  <si>
    <t>CE8919</t>
  </si>
  <si>
    <t>CE8936</t>
  </si>
  <si>
    <t>CE8943</t>
  </si>
  <si>
    <t>CE9047</t>
  </si>
  <si>
    <t>CE9048</t>
  </si>
  <si>
    <t>CE9058</t>
  </si>
  <si>
    <t>CV8095</t>
  </si>
  <si>
    <t>CV8106</t>
  </si>
  <si>
    <t>DP3682</t>
  </si>
  <si>
    <t>DP3686</t>
  </si>
  <si>
    <t>DQ1070</t>
  </si>
  <si>
    <t>DU1988</t>
  </si>
  <si>
    <t>DU1996</t>
  </si>
  <si>
    <t>DW9146</t>
  </si>
  <si>
    <t>DW9148</t>
  </si>
  <si>
    <t>EA2478</t>
  </si>
  <si>
    <t>EA2479</t>
  </si>
  <si>
    <t>EA2491</t>
  </si>
  <si>
    <t>EA2492</t>
  </si>
  <si>
    <t>EA2515</t>
  </si>
  <si>
    <t>ED9209</t>
  </si>
  <si>
    <t>ED9219</t>
  </si>
  <si>
    <t>ED9241</t>
  </si>
  <si>
    <t>ED9242</t>
  </si>
  <si>
    <t>ED9247</t>
  </si>
  <si>
    <t>ED9250</t>
  </si>
  <si>
    <t>EK2962</t>
  </si>
  <si>
    <t>FS7117</t>
  </si>
  <si>
    <t>FS7122</t>
  </si>
  <si>
    <t>EE4169</t>
  </si>
  <si>
    <t>EF0815</t>
  </si>
  <si>
    <t>EG1391</t>
  </si>
  <si>
    <t>EG1392</t>
  </si>
  <si>
    <t>EG1393</t>
  </si>
  <si>
    <t>EH3371</t>
  </si>
  <si>
    <t>EH3501</t>
  </si>
  <si>
    <t>EH3503</t>
  </si>
  <si>
    <t>S80935</t>
  </si>
  <si>
    <t>3XS</t>
  </si>
  <si>
    <t>3XL</t>
  </si>
  <si>
    <t>Кроссовки парадные (топ)</t>
  </si>
  <si>
    <t>Кроссовки тренировочные (топ)</t>
  </si>
  <si>
    <t>Кроссовки зимние (топ)</t>
  </si>
  <si>
    <t xml:space="preserve">Сланцы для душа </t>
  </si>
  <si>
    <t>5.5</t>
  </si>
  <si>
    <t>Кроссовки парадные (пре-топ)</t>
  </si>
  <si>
    <t>Кроссовки тренировочные (пре-топ)</t>
  </si>
  <si>
    <t>Итого:</t>
  </si>
  <si>
    <t>Спортивная обувь</t>
  </si>
  <si>
    <t>4.0</t>
  </si>
  <si>
    <t>5.0</t>
  </si>
  <si>
    <t>2XL</t>
  </si>
  <si>
    <t>Шапка зимняя</t>
  </si>
  <si>
    <t>Футболка тренировочная с длинным рукавом (топ)</t>
  </si>
  <si>
    <t>Футболка тренировочная с коротким рукавом № 1 (топ)</t>
  </si>
  <si>
    <t>Футболка тренировочная с коротким рукавом № 2 (топ)</t>
  </si>
  <si>
    <t>Шорты тренировочные с карманами № 1 (топ)</t>
  </si>
  <si>
    <t>Шорты тренировочные с карманами № 2 (топ)</t>
  </si>
  <si>
    <t>Куртка зимняя (пуховик) (топ)</t>
  </si>
  <si>
    <t>Сумка спортивная (на колесиках)</t>
  </si>
  <si>
    <t>Лот № 1.  Поставка спортивной экипировки марки «Adidas»</t>
  </si>
  <si>
    <t>Ед. изм</t>
  </si>
  <si>
    <t>комплект</t>
  </si>
  <si>
    <t xml:space="preserve">шт. </t>
  </si>
  <si>
    <t>Характеристика товара</t>
  </si>
  <si>
    <t>Цена без учета НДС, руб./шт.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</si>
  <si>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</si>
  <si>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</si>
  <si>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</si>
  <si>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</si>
  <si>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</si>
  <si>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</si>
  <si>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</si>
  <si>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</si>
  <si>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</si>
  <si>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</si>
  <si>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</si>
  <si>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</si>
  <si>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</si>
  <si>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</si>
  <si>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</si>
  <si>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</si>
  <si>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</si>
  <si>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</si>
  <si>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</si>
  <si>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</si>
  <si>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</si>
  <si>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</si>
  <si>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</si>
  <si>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</si>
  <si>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</si>
  <si>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</si>
  <si>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</si>
  <si>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5*</t>
  </si>
  <si>
    <t>* Количество товаров указано ориентировочно и может меняться как в большую, так и в меньшую сторону.</t>
  </si>
  <si>
    <t>** Участник отбора заполняет Столбец № 3, 26 Столбцы № 27,28,29, 32, 33  заполняются автоматически по заданным формулам.</t>
  </si>
  <si>
    <t>***Столбцы № 30,31 заполняются в том случае, если Участник отбора выделяет стоимость доставки товара от общей стоимости поставки.</t>
  </si>
  <si>
    <t>Майка-поло (топ)</t>
  </si>
  <si>
    <t xml:space="preserve">Термобелье спортивное </t>
  </si>
  <si>
    <t>Спортивный тренировочный костюм (топ)</t>
  </si>
  <si>
    <t>Спортивный ветрозащитный костюм (топ)</t>
  </si>
  <si>
    <t>Тренерский костюм на лед</t>
  </si>
  <si>
    <t>Общее 
кол-во</t>
  </si>
  <si>
    <t xml:space="preserve">План спортивной экипировки для нужд хоккейных команд «Ассоциации «Хоккейный клуб «Авангард» </t>
  </si>
  <si>
    <t>Футболка тренировочная с коротким рукавом № 3 (топ)</t>
  </si>
  <si>
    <t>Кофта спортивная (с капюшоном) (топ)</t>
  </si>
  <si>
    <t>Спортивный парадный костюм (топ)</t>
  </si>
  <si>
    <t>Футболка 1/4 с длинным рукавом (топ)</t>
  </si>
  <si>
    <t>60 вр.</t>
  </si>
  <si>
    <t>62 вр.</t>
  </si>
  <si>
    <t>64 вр.</t>
  </si>
  <si>
    <t>66 вр.</t>
  </si>
  <si>
    <t>58 вр.</t>
  </si>
  <si>
    <t>68 вр.</t>
  </si>
  <si>
    <t xml:space="preserve">Алфавит для профессионального игрового свитера </t>
  </si>
  <si>
    <t>Цифры на рукава на профессиональный игровой свитер</t>
  </si>
  <si>
    <t>Цифры на спину на профессиональный игровой свитер</t>
  </si>
  <si>
    <t>Спортивный жилет (топ)</t>
  </si>
  <si>
    <t>План спортивной экипировки для нужд хоккейных команд «Ассоциации «Хоккейный клуб «Авангард»</t>
  </si>
  <si>
    <t xml:space="preserve">Лот № 2.  Поставка спортивной экипировки </t>
  </si>
  <si>
    <t>4XL</t>
  </si>
  <si>
    <t>13.0</t>
  </si>
  <si>
    <t>14.0</t>
  </si>
  <si>
    <t>Тренировочная и парадная экипировка</t>
  </si>
  <si>
    <t>Майка-поло (пре-топ)</t>
  </si>
  <si>
    <t>Куртка зимняя (пуховик)  (пре-топ)</t>
  </si>
  <si>
    <t>Куртка демисезонная  (пре-топ)</t>
  </si>
  <si>
    <t xml:space="preserve">Сумка спортивная (на плечо) </t>
  </si>
  <si>
    <t>***Столбцы № 30,31 заполняются в том случае, если Участник отбора выделяет стоимость доставки товара от общей стоимости поставки</t>
  </si>
  <si>
    <t xml:space="preserve">Шорты тренировочные с карманами № 1 (пре-топ) </t>
  </si>
  <si>
    <t>Футболка тренировочная с коротким рукавом № 1 (пре-топ)</t>
  </si>
  <si>
    <t xml:space="preserve">Футболка тренировочная с коротким рукавом № 2 (пре-топ) </t>
  </si>
  <si>
    <t>Игровая экипировка</t>
  </si>
  <si>
    <t>Спортивный тренировочный костюм (пре-топ)</t>
  </si>
  <si>
    <t>Спортивный парадный костюм (пре-топ)</t>
  </si>
  <si>
    <t>Спортивный ветрозащитный костюм (пре-топ)</t>
  </si>
  <si>
    <t>упаковка</t>
  </si>
  <si>
    <t>пара</t>
  </si>
  <si>
    <t>Лот № 3.  Поставка игровых хоккейных свитеров и гамаш марки «Adidas»</t>
  </si>
  <si>
    <t xml:space="preserve">Профессиональный хоккейный игровой свитер
("домашний" комплект) </t>
  </si>
  <si>
    <t xml:space="preserve">Профессиональный хоккейный игровой свитер
("гостевой" комплект) </t>
  </si>
  <si>
    <t xml:space="preserve">Профессиональный хоккейный игровой свитер
("альтернативный" комплект) </t>
  </si>
  <si>
    <t>Гамаши хоккейные сублимационные
("домашний" комплект)</t>
  </si>
  <si>
    <t>Гамаши хоккейные сублимационные
("гостевой" комплект)</t>
  </si>
  <si>
    <t>Гамаши хоккейные сублимационные
("альтернативный" комплект)</t>
  </si>
  <si>
    <t>пар</t>
  </si>
  <si>
    <t>Должность</t>
  </si>
  <si>
    <t>(подпись)</t>
  </si>
  <si>
    <t>Ф.И.О.</t>
  </si>
  <si>
    <t>м.п.</t>
  </si>
  <si>
    <t>к Предложению для участия в Отборе</t>
  </si>
  <si>
    <t>Приложение №1 к Форме 3</t>
  </si>
  <si>
    <t>_________________/наименование Претендента/</t>
  </si>
  <si>
    <t>от «       »  __________________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</si>
</sst>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Verdana"/>
      <family val="2"/>
      <charset val="204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Verdana"/>
      <family val="2"/>
      <charset val="204"/>
    </font>
    <font>
      <sz val="12"/>
      <color rgb="FF000000"/>
      <name val="Verdana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6" fillId="6" borderId="9" xfId="0" applyFont="1" applyFill="1" applyBorder="1" applyAlignment="1">
      <alignment vertical="center"/>
    </xf>
    <xf numFmtId="0" fontId="7" fillId="7" borderId="10" xfId="0" applyFont="1" applyFill="1" applyBorder="1" applyAlignment="1">
      <alignment horizontal="right" vertical="center"/>
    </xf>
    <xf numFmtId="164" fontId="0" fillId="0" borderId="0" xfId="1" applyFont="1"/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49" fontId="13" fillId="0" borderId="0" xfId="0" applyNumberFormat="1" applyFont="1" applyAlignment="1">
      <alignment horizontal="left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165" fontId="18" fillId="2" borderId="1" xfId="1" applyNumberFormat="1" applyFont="1" applyFill="1" applyBorder="1" applyAlignment="1">
      <alignment vertical="center"/>
    </xf>
    <xf numFmtId="164" fontId="18" fillId="2" borderId="1" xfId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165" fontId="18" fillId="0" borderId="3" xfId="1" applyNumberFormat="1" applyFont="1" applyBorder="1" applyAlignment="1">
      <alignment vertical="center"/>
    </xf>
    <xf numFmtId="164" fontId="18" fillId="0" borderId="3" xfId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165" fontId="18" fillId="0" borderId="1" xfId="1" applyNumberFormat="1" applyFont="1" applyBorder="1" applyAlignment="1">
      <alignment vertical="center"/>
    </xf>
    <xf numFmtId="165" fontId="14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0" xfId="0" applyFont="1" applyAlignment="1"/>
    <xf numFmtId="49" fontId="20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0" borderId="0" xfId="0" applyFont="1"/>
    <xf numFmtId="0" fontId="26" fillId="0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vertical="center"/>
    </xf>
    <xf numFmtId="0" fontId="18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>
      <alignment horizontal="left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1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right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49" fontId="30" fillId="0" borderId="0" xfId="0" applyNumberFormat="1" applyFont="1" applyAlignment="1">
      <alignment horizontal="left"/>
    </xf>
    <xf numFmtId="0" fontId="30" fillId="0" borderId="0" xfId="0" applyFont="1"/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53"/>
  <sheetViews>
    <sheetView topLeftCell="A28" zoomScale="85" zoomScaleNormal="85" workbookViewId="0">
      <selection activeCell="I52" sqref="I52"/>
    </sheetView>
  </sheetViews>
  <sheetFormatPr defaultColWidth="8.85546875" defaultRowHeight="12.75" x14ac:dyDescent="0.25"/>
  <cols>
    <col min="1" max="1" width="2.28515625" style="1" customWidth="1"/>
    <col min="2" max="2" width="3.7109375" style="4" bestFit="1" customWidth="1"/>
    <col min="3" max="3" width="61.140625" style="1" customWidth="1"/>
    <col min="4" max="4" width="19.42578125" style="1" customWidth="1"/>
    <col min="5" max="5" width="10" style="1" customWidth="1"/>
    <col min="6" max="6" width="12.140625" style="2" customWidth="1"/>
    <col min="7" max="9" width="4.85546875" style="2" customWidth="1"/>
    <col min="10" max="14" width="5" style="2" customWidth="1"/>
    <col min="15" max="19" width="5.28515625" style="2" customWidth="1"/>
    <col min="20" max="22" width="6.28515625" style="2" customWidth="1"/>
    <col min="23" max="26" width="6.28515625" style="1" customWidth="1"/>
    <col min="27" max="27" width="12.42578125" style="1" customWidth="1"/>
    <col min="28" max="28" width="13" style="1" customWidth="1"/>
    <col min="29" max="29" width="14.42578125" style="1" customWidth="1"/>
    <col min="30" max="30" width="13" style="1" customWidth="1"/>
    <col min="31" max="34" width="15.85546875" style="1" customWidth="1"/>
    <col min="35" max="16384" width="8.85546875" style="1"/>
  </cols>
  <sheetData>
    <row r="1" spans="1:34" ht="19.5" customHeight="1" x14ac:dyDescent="0.3">
      <c r="A1" s="128"/>
      <c r="B1" s="132" t="s">
        <v>193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24.75" customHeight="1" x14ac:dyDescent="0.3">
      <c r="A2" s="128"/>
      <c r="B2" s="132" t="s">
        <v>192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 t="s">
        <v>192</v>
      </c>
    </row>
    <row r="3" spans="1:34" ht="21.75" customHeight="1" x14ac:dyDescent="0.3">
      <c r="A3" s="128"/>
      <c r="B3" s="132" t="s">
        <v>194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34" ht="35.1" customHeight="1" x14ac:dyDescent="0.3">
      <c r="A4" s="128"/>
      <c r="B4" s="132" t="s">
        <v>195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</row>
    <row r="5" spans="1:34" ht="35.1" customHeight="1" x14ac:dyDescent="0.25">
      <c r="B5" s="110" t="s">
        <v>145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</row>
    <row r="6" spans="1:34" ht="20.100000000000001" customHeight="1" x14ac:dyDescent="0.25">
      <c r="B6" s="113" t="s">
        <v>102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5"/>
    </row>
    <row r="7" spans="1:34" s="3" customFormat="1" ht="18" customHeight="1" x14ac:dyDescent="0.25">
      <c r="B7" s="116" t="s">
        <v>0</v>
      </c>
      <c r="C7" s="118" t="s">
        <v>1</v>
      </c>
      <c r="D7" s="118" t="s">
        <v>106</v>
      </c>
      <c r="E7" s="118" t="s">
        <v>103</v>
      </c>
      <c r="F7" s="118" t="s">
        <v>144</v>
      </c>
      <c r="G7" s="98" t="s">
        <v>12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22"/>
      <c r="AB7" s="22"/>
      <c r="AC7" s="22"/>
      <c r="AD7" s="23"/>
      <c r="AE7" s="23"/>
      <c r="AF7" s="23"/>
      <c r="AG7" s="23"/>
      <c r="AH7" s="24"/>
    </row>
    <row r="8" spans="1:34" s="3" customFormat="1" ht="27.95" customHeight="1" x14ac:dyDescent="0.25">
      <c r="B8" s="116"/>
      <c r="C8" s="118"/>
      <c r="D8" s="118"/>
      <c r="E8" s="118"/>
      <c r="F8" s="118"/>
      <c r="G8" s="55" t="s">
        <v>80</v>
      </c>
      <c r="H8" s="55" t="s">
        <v>17</v>
      </c>
      <c r="I8" s="56" t="s">
        <v>16</v>
      </c>
      <c r="J8" s="57" t="s">
        <v>2</v>
      </c>
      <c r="K8" s="55" t="s">
        <v>3</v>
      </c>
      <c r="L8" s="55" t="s">
        <v>4</v>
      </c>
      <c r="M8" s="55" t="s">
        <v>5</v>
      </c>
      <c r="N8" s="55" t="s">
        <v>93</v>
      </c>
      <c r="O8" s="55" t="s">
        <v>81</v>
      </c>
      <c r="P8" s="56">
        <v>48</v>
      </c>
      <c r="Q8" s="55">
        <v>50</v>
      </c>
      <c r="R8" s="55">
        <v>52</v>
      </c>
      <c r="S8" s="55">
        <v>54</v>
      </c>
      <c r="T8" s="55">
        <v>56</v>
      </c>
      <c r="U8" s="55" t="s">
        <v>154</v>
      </c>
      <c r="V8" s="55" t="s">
        <v>150</v>
      </c>
      <c r="W8" s="55" t="s">
        <v>151</v>
      </c>
      <c r="X8" s="55" t="s">
        <v>152</v>
      </c>
      <c r="Y8" s="55" t="s">
        <v>153</v>
      </c>
      <c r="Z8" s="55" t="s">
        <v>155</v>
      </c>
      <c r="AA8" s="120" t="s">
        <v>107</v>
      </c>
      <c r="AB8" s="120" t="s">
        <v>108</v>
      </c>
      <c r="AC8" s="120" t="s">
        <v>109</v>
      </c>
      <c r="AD8" s="96" t="s">
        <v>110</v>
      </c>
      <c r="AE8" s="96" t="s">
        <v>111</v>
      </c>
      <c r="AF8" s="96" t="s">
        <v>112</v>
      </c>
      <c r="AG8" s="96" t="s">
        <v>113</v>
      </c>
      <c r="AH8" s="96" t="s">
        <v>114</v>
      </c>
    </row>
    <row r="9" spans="1:34" s="3" customFormat="1" ht="41.1" customHeight="1" x14ac:dyDescent="0.25">
      <c r="B9" s="117"/>
      <c r="C9" s="119"/>
      <c r="D9" s="119"/>
      <c r="E9" s="119"/>
      <c r="F9" s="119"/>
      <c r="G9" s="58" t="s">
        <v>91</v>
      </c>
      <c r="H9" s="58" t="s">
        <v>92</v>
      </c>
      <c r="I9" s="58" t="s">
        <v>86</v>
      </c>
      <c r="J9" s="59">
        <v>6</v>
      </c>
      <c r="K9" s="59" t="s">
        <v>6</v>
      </c>
      <c r="L9" s="59">
        <v>7</v>
      </c>
      <c r="M9" s="59" t="s">
        <v>7</v>
      </c>
      <c r="N9" s="59">
        <v>8</v>
      </c>
      <c r="O9" s="59" t="s">
        <v>8</v>
      </c>
      <c r="P9" s="59">
        <v>9</v>
      </c>
      <c r="Q9" s="59" t="s">
        <v>9</v>
      </c>
      <c r="R9" s="59">
        <v>10</v>
      </c>
      <c r="S9" s="59" t="s">
        <v>10</v>
      </c>
      <c r="T9" s="59">
        <v>11</v>
      </c>
      <c r="U9" s="59" t="s">
        <v>11</v>
      </c>
      <c r="V9" s="59">
        <v>12</v>
      </c>
      <c r="W9" s="62" t="s">
        <v>13</v>
      </c>
      <c r="X9" s="62" t="s">
        <v>122</v>
      </c>
      <c r="Y9" s="62" t="s">
        <v>14</v>
      </c>
      <c r="Z9" s="62" t="s">
        <v>123</v>
      </c>
      <c r="AA9" s="120"/>
      <c r="AB9" s="120"/>
      <c r="AC9" s="120"/>
      <c r="AD9" s="97"/>
      <c r="AE9" s="97"/>
      <c r="AF9" s="97"/>
      <c r="AG9" s="97"/>
      <c r="AH9" s="97"/>
    </row>
    <row r="10" spans="1:34" s="3" customFormat="1" ht="30" customHeight="1" x14ac:dyDescent="0.25">
      <c r="B10" s="25">
        <v>1</v>
      </c>
      <c r="C10" s="25">
        <v>2</v>
      </c>
      <c r="D10" s="25">
        <v>3</v>
      </c>
      <c r="E10" s="25">
        <v>4</v>
      </c>
      <c r="F10" s="25" t="s">
        <v>135</v>
      </c>
      <c r="G10" s="58" t="s">
        <v>115</v>
      </c>
      <c r="H10" s="58" t="s">
        <v>116</v>
      </c>
      <c r="I10" s="58" t="s">
        <v>117</v>
      </c>
      <c r="J10" s="59" t="s">
        <v>118</v>
      </c>
      <c r="K10" s="59" t="s">
        <v>119</v>
      </c>
      <c r="L10" s="59" t="s">
        <v>120</v>
      </c>
      <c r="M10" s="59" t="s">
        <v>121</v>
      </c>
      <c r="N10" s="59" t="s">
        <v>122</v>
      </c>
      <c r="O10" s="59" t="s">
        <v>123</v>
      </c>
      <c r="P10" s="59" t="s">
        <v>124</v>
      </c>
      <c r="Q10" s="59" t="s">
        <v>125</v>
      </c>
      <c r="R10" s="59" t="s">
        <v>126</v>
      </c>
      <c r="S10" s="59" t="s">
        <v>127</v>
      </c>
      <c r="T10" s="59" t="s">
        <v>128</v>
      </c>
      <c r="U10" s="59" t="s">
        <v>129</v>
      </c>
      <c r="V10" s="59" t="s">
        <v>130</v>
      </c>
      <c r="W10" s="58" t="s">
        <v>131</v>
      </c>
      <c r="X10" s="58" t="s">
        <v>132</v>
      </c>
      <c r="Y10" s="58" t="s">
        <v>133</v>
      </c>
      <c r="Z10" s="58" t="s">
        <v>134</v>
      </c>
      <c r="AA10" s="38">
        <v>26</v>
      </c>
      <c r="AB10" s="38">
        <v>27</v>
      </c>
      <c r="AC10" s="38">
        <v>28</v>
      </c>
      <c r="AD10" s="38">
        <v>29</v>
      </c>
      <c r="AE10" s="38">
        <v>30</v>
      </c>
      <c r="AF10" s="38">
        <v>31</v>
      </c>
      <c r="AG10" s="38">
        <v>32</v>
      </c>
      <c r="AH10" s="38">
        <v>33</v>
      </c>
    </row>
    <row r="11" spans="1:34" ht="26.1" customHeight="1" x14ac:dyDescent="0.25">
      <c r="B11" s="100" t="s">
        <v>90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1:34" ht="24.95" customHeight="1" x14ac:dyDescent="0.25">
      <c r="B12" s="66">
        <v>1</v>
      </c>
      <c r="C12" s="29" t="s">
        <v>85</v>
      </c>
      <c r="D12" s="35"/>
      <c r="E12" s="30" t="s">
        <v>179</v>
      </c>
      <c r="F12" s="30">
        <v>80</v>
      </c>
      <c r="G12" s="30"/>
      <c r="H12" s="30"/>
      <c r="I12" s="30"/>
      <c r="J12" s="30"/>
      <c r="K12" s="95"/>
      <c r="L12" s="30"/>
      <c r="M12" s="30"/>
      <c r="N12" s="30"/>
      <c r="O12" s="30"/>
      <c r="P12" s="30"/>
      <c r="Q12" s="30"/>
      <c r="R12" s="30">
        <v>29</v>
      </c>
      <c r="S12" s="30"/>
      <c r="T12" s="30">
        <v>28</v>
      </c>
      <c r="U12" s="30"/>
      <c r="V12" s="30">
        <v>16</v>
      </c>
      <c r="W12" s="30"/>
      <c r="X12" s="30">
        <v>7</v>
      </c>
      <c r="Y12" s="30"/>
      <c r="Z12" s="30"/>
      <c r="AA12" s="31"/>
      <c r="AB12" s="32">
        <f>AA12*1.2</f>
        <v>0</v>
      </c>
      <c r="AC12" s="32">
        <f>F12*AA12</f>
        <v>0</v>
      </c>
      <c r="AD12" s="32">
        <f>AC12*1.2</f>
        <v>0</v>
      </c>
      <c r="AE12" s="32"/>
      <c r="AF12" s="32">
        <f>AE12*1.2</f>
        <v>0</v>
      </c>
      <c r="AG12" s="32">
        <f>AC12+AE12</f>
        <v>0</v>
      </c>
      <c r="AH12" s="33">
        <f>AG12*1.2</f>
        <v>0</v>
      </c>
    </row>
    <row r="13" spans="1:34" ht="24.95" customHeight="1" x14ac:dyDescent="0.25">
      <c r="B13" s="49">
        <v>2</v>
      </c>
      <c r="C13" s="29" t="s">
        <v>84</v>
      </c>
      <c r="D13" s="30"/>
      <c r="E13" s="37" t="s">
        <v>179</v>
      </c>
      <c r="F13" s="30">
        <v>85</v>
      </c>
      <c r="G13" s="30"/>
      <c r="H13" s="30"/>
      <c r="I13" s="30"/>
      <c r="J13" s="30"/>
      <c r="K13" s="35">
        <v>3</v>
      </c>
      <c r="L13" s="35">
        <v>3</v>
      </c>
      <c r="M13" s="35">
        <v>5</v>
      </c>
      <c r="N13" s="35">
        <v>5</v>
      </c>
      <c r="O13" s="35">
        <v>15</v>
      </c>
      <c r="P13" s="35">
        <v>10</v>
      </c>
      <c r="Q13" s="35">
        <v>10</v>
      </c>
      <c r="R13" s="35">
        <v>10</v>
      </c>
      <c r="S13" s="35">
        <v>10</v>
      </c>
      <c r="T13" s="35">
        <v>5</v>
      </c>
      <c r="U13" s="35">
        <v>4</v>
      </c>
      <c r="V13" s="30">
        <v>3</v>
      </c>
      <c r="W13" s="30">
        <v>1</v>
      </c>
      <c r="X13" s="30">
        <v>1</v>
      </c>
      <c r="Y13" s="31"/>
      <c r="Z13" s="31"/>
      <c r="AA13" s="31"/>
      <c r="AB13" s="32">
        <f>AA13*1.2</f>
        <v>0</v>
      </c>
      <c r="AC13" s="32">
        <f>F13*AA13</f>
        <v>0</v>
      </c>
      <c r="AD13" s="32">
        <f>AC13*1.2</f>
        <v>0</v>
      </c>
      <c r="AE13" s="32"/>
      <c r="AF13" s="32">
        <f>AE13*1.2</f>
        <v>0</v>
      </c>
      <c r="AG13" s="32">
        <f>AC13+AE13</f>
        <v>0</v>
      </c>
      <c r="AH13" s="33">
        <f>AG13*1.2</f>
        <v>0</v>
      </c>
    </row>
    <row r="14" spans="1:34" ht="24.95" customHeight="1" x14ac:dyDescent="0.25">
      <c r="B14" s="49">
        <v>3</v>
      </c>
      <c r="C14" s="29" t="s">
        <v>83</v>
      </c>
      <c r="D14" s="30"/>
      <c r="E14" s="37" t="s">
        <v>179</v>
      </c>
      <c r="F14" s="30">
        <v>85</v>
      </c>
      <c r="G14" s="30"/>
      <c r="H14" s="30"/>
      <c r="I14" s="30"/>
      <c r="J14" s="30"/>
      <c r="K14" s="35">
        <v>3</v>
      </c>
      <c r="L14" s="35">
        <v>3</v>
      </c>
      <c r="M14" s="35">
        <v>5</v>
      </c>
      <c r="N14" s="35">
        <v>5</v>
      </c>
      <c r="O14" s="35">
        <v>15</v>
      </c>
      <c r="P14" s="35">
        <v>10</v>
      </c>
      <c r="Q14" s="35">
        <v>10</v>
      </c>
      <c r="R14" s="35">
        <v>10</v>
      </c>
      <c r="S14" s="35">
        <v>10</v>
      </c>
      <c r="T14" s="35">
        <v>5</v>
      </c>
      <c r="U14" s="35">
        <v>4</v>
      </c>
      <c r="V14" s="30">
        <v>3</v>
      </c>
      <c r="W14" s="30">
        <v>1</v>
      </c>
      <c r="X14" s="30">
        <v>1</v>
      </c>
      <c r="Y14" s="31"/>
      <c r="Z14" s="31"/>
      <c r="AA14" s="31"/>
      <c r="AB14" s="32">
        <f t="shared" ref="AB14:AB17" si="0">AA14*1.2</f>
        <v>0</v>
      </c>
      <c r="AC14" s="32">
        <f>F14*AA14</f>
        <v>0</v>
      </c>
      <c r="AD14" s="32">
        <f t="shared" ref="AD14:AD17" si="1">AC14*1.2</f>
        <v>0</v>
      </c>
      <c r="AE14" s="32"/>
      <c r="AF14" s="32">
        <f t="shared" ref="AF14:AF17" si="2">AE14*1.2</f>
        <v>0</v>
      </c>
      <c r="AG14" s="32">
        <f t="shared" ref="AG14:AG17" si="3">AC14+AE14</f>
        <v>0</v>
      </c>
      <c r="AH14" s="33">
        <f t="shared" ref="AH14:AH17" si="4">AG14*1.2</f>
        <v>0</v>
      </c>
    </row>
    <row r="15" spans="1:34" ht="24.95" customHeight="1" x14ac:dyDescent="0.25">
      <c r="B15" s="49">
        <v>4</v>
      </c>
      <c r="C15" s="29" t="s">
        <v>88</v>
      </c>
      <c r="D15" s="35"/>
      <c r="E15" s="30" t="s">
        <v>179</v>
      </c>
      <c r="F15" s="30">
        <v>80</v>
      </c>
      <c r="G15" s="31"/>
      <c r="H15" s="31"/>
      <c r="I15" s="30"/>
      <c r="J15" s="30"/>
      <c r="K15" s="30"/>
      <c r="L15" s="35">
        <v>1</v>
      </c>
      <c r="M15" s="35">
        <v>1</v>
      </c>
      <c r="N15" s="35"/>
      <c r="O15" s="35">
        <v>2</v>
      </c>
      <c r="P15" s="35">
        <v>11</v>
      </c>
      <c r="Q15" s="35">
        <v>14</v>
      </c>
      <c r="R15" s="35">
        <v>13</v>
      </c>
      <c r="S15" s="35">
        <v>14</v>
      </c>
      <c r="T15" s="35">
        <v>13</v>
      </c>
      <c r="U15" s="35">
        <v>6</v>
      </c>
      <c r="V15" s="35">
        <v>3</v>
      </c>
      <c r="W15" s="30">
        <v>1</v>
      </c>
      <c r="X15" s="30">
        <v>1</v>
      </c>
      <c r="Y15" s="30"/>
      <c r="Z15" s="30"/>
      <c r="AA15" s="31"/>
      <c r="AB15" s="32">
        <f t="shared" si="0"/>
        <v>0</v>
      </c>
      <c r="AC15" s="32">
        <f>F15*AA15</f>
        <v>0</v>
      </c>
      <c r="AD15" s="32">
        <f t="shared" si="1"/>
        <v>0</v>
      </c>
      <c r="AE15" s="32"/>
      <c r="AF15" s="32">
        <f t="shared" si="2"/>
        <v>0</v>
      </c>
      <c r="AG15" s="32">
        <f t="shared" si="3"/>
        <v>0</v>
      </c>
      <c r="AH15" s="33">
        <f t="shared" si="4"/>
        <v>0</v>
      </c>
    </row>
    <row r="16" spans="1:34" ht="24.95" customHeight="1" x14ac:dyDescent="0.25">
      <c r="B16" s="49">
        <v>5</v>
      </c>
      <c r="C16" s="29" t="s">
        <v>82</v>
      </c>
      <c r="D16" s="35"/>
      <c r="E16" s="37" t="s">
        <v>179</v>
      </c>
      <c r="F16" s="30">
        <v>85</v>
      </c>
      <c r="G16" s="30"/>
      <c r="H16" s="30"/>
      <c r="I16" s="30"/>
      <c r="J16" s="30"/>
      <c r="K16" s="35">
        <v>3</v>
      </c>
      <c r="L16" s="35">
        <v>3</v>
      </c>
      <c r="M16" s="35">
        <v>5</v>
      </c>
      <c r="N16" s="35">
        <v>5</v>
      </c>
      <c r="O16" s="35">
        <v>15</v>
      </c>
      <c r="P16" s="35">
        <v>10</v>
      </c>
      <c r="Q16" s="35">
        <v>10</v>
      </c>
      <c r="R16" s="35">
        <v>10</v>
      </c>
      <c r="S16" s="35">
        <v>10</v>
      </c>
      <c r="T16" s="35">
        <v>5</v>
      </c>
      <c r="U16" s="35">
        <v>4</v>
      </c>
      <c r="V16" s="30">
        <v>3</v>
      </c>
      <c r="W16" s="30">
        <v>1</v>
      </c>
      <c r="X16" s="30">
        <v>1</v>
      </c>
      <c r="Y16" s="94"/>
      <c r="Z16" s="31"/>
      <c r="AA16" s="30"/>
      <c r="AB16" s="32">
        <f t="shared" si="0"/>
        <v>0</v>
      </c>
      <c r="AC16" s="32">
        <f>F16*AA16</f>
        <v>0</v>
      </c>
      <c r="AD16" s="32">
        <f t="shared" si="1"/>
        <v>0</v>
      </c>
      <c r="AE16" s="32"/>
      <c r="AF16" s="32">
        <f t="shared" si="2"/>
        <v>0</v>
      </c>
      <c r="AG16" s="32">
        <f t="shared" si="3"/>
        <v>0</v>
      </c>
      <c r="AH16" s="33">
        <f t="shared" si="4"/>
        <v>0</v>
      </c>
    </row>
    <row r="17" spans="2:34" ht="24.95" customHeight="1" x14ac:dyDescent="0.25">
      <c r="B17" s="60">
        <v>6</v>
      </c>
      <c r="C17" s="29" t="s">
        <v>87</v>
      </c>
      <c r="D17" s="35"/>
      <c r="E17" s="30" t="s">
        <v>179</v>
      </c>
      <c r="F17" s="30">
        <v>50</v>
      </c>
      <c r="G17" s="31"/>
      <c r="H17" s="31"/>
      <c r="I17" s="35"/>
      <c r="J17" s="35"/>
      <c r="K17" s="35"/>
      <c r="L17" s="35">
        <v>1</v>
      </c>
      <c r="M17" s="35">
        <v>1</v>
      </c>
      <c r="N17" s="35"/>
      <c r="O17" s="35">
        <v>2</v>
      </c>
      <c r="P17" s="35">
        <v>6</v>
      </c>
      <c r="Q17" s="35">
        <v>7</v>
      </c>
      <c r="R17" s="35">
        <v>8</v>
      </c>
      <c r="S17" s="35">
        <v>9</v>
      </c>
      <c r="T17" s="35">
        <v>9</v>
      </c>
      <c r="U17" s="35">
        <v>4</v>
      </c>
      <c r="V17" s="35">
        <v>1</v>
      </c>
      <c r="W17" s="30">
        <v>1</v>
      </c>
      <c r="X17" s="30">
        <v>1</v>
      </c>
      <c r="Y17" s="30"/>
      <c r="Z17" s="30"/>
      <c r="AA17" s="34"/>
      <c r="AB17" s="32">
        <f t="shared" si="0"/>
        <v>0</v>
      </c>
      <c r="AC17" s="32">
        <f>F17*AA17</f>
        <v>0</v>
      </c>
      <c r="AD17" s="32">
        <f t="shared" si="1"/>
        <v>0</v>
      </c>
      <c r="AE17" s="32"/>
      <c r="AF17" s="32">
        <f t="shared" si="2"/>
        <v>0</v>
      </c>
      <c r="AG17" s="32">
        <f t="shared" si="3"/>
        <v>0</v>
      </c>
      <c r="AH17" s="33">
        <f t="shared" si="4"/>
        <v>0</v>
      </c>
    </row>
    <row r="18" spans="2:34" ht="26.1" customHeight="1" x14ac:dyDescent="0.25">
      <c r="B18" s="100" t="s">
        <v>165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2"/>
    </row>
    <row r="19" spans="2:34" ht="24.95" customHeight="1" x14ac:dyDescent="0.25">
      <c r="B19" s="39">
        <v>7</v>
      </c>
      <c r="C19" s="40" t="s">
        <v>15</v>
      </c>
      <c r="D19" s="30"/>
      <c r="E19" s="92" t="s">
        <v>178</v>
      </c>
      <c r="F19" s="41">
        <v>100</v>
      </c>
      <c r="G19" s="41"/>
      <c r="H19" s="41"/>
      <c r="I19" s="41"/>
      <c r="J19" s="30">
        <v>5</v>
      </c>
      <c r="K19" s="30">
        <v>30</v>
      </c>
      <c r="L19" s="30">
        <v>35</v>
      </c>
      <c r="M19" s="30">
        <v>25</v>
      </c>
      <c r="N19" s="30">
        <v>5</v>
      </c>
      <c r="O19" s="43"/>
      <c r="P19" s="43"/>
      <c r="Q19" s="43"/>
      <c r="R19" s="44"/>
      <c r="S19" s="44"/>
      <c r="T19" s="44"/>
      <c r="U19" s="45"/>
      <c r="V19" s="45"/>
      <c r="W19" s="46"/>
      <c r="X19" s="46"/>
      <c r="Y19" s="46"/>
      <c r="Z19" s="46"/>
      <c r="AA19" s="46"/>
      <c r="AB19" s="32">
        <f>AA19*1.2</f>
        <v>0</v>
      </c>
      <c r="AC19" s="32">
        <f>F19*AA19</f>
        <v>0</v>
      </c>
      <c r="AD19" s="32">
        <f t="shared" ref="AD19:AD25" si="5">AC19*1.2</f>
        <v>0</v>
      </c>
      <c r="AE19" s="47"/>
      <c r="AF19" s="47">
        <f>AE19*1.2</f>
        <v>0</v>
      </c>
      <c r="AG19" s="47">
        <f>AC19+AE19</f>
        <v>0</v>
      </c>
      <c r="AH19" s="48">
        <f>AG19*1.2</f>
        <v>0</v>
      </c>
    </row>
    <row r="20" spans="2:34" ht="24.95" customHeight="1" x14ac:dyDescent="0.25">
      <c r="B20" s="49">
        <v>8</v>
      </c>
      <c r="C20" s="50" t="s">
        <v>140</v>
      </c>
      <c r="D20" s="55"/>
      <c r="E20" s="93" t="s">
        <v>105</v>
      </c>
      <c r="F20" s="35">
        <v>110</v>
      </c>
      <c r="G20" s="35"/>
      <c r="H20" s="35"/>
      <c r="I20" s="35"/>
      <c r="J20" s="35">
        <v>5</v>
      </c>
      <c r="K20" s="35">
        <v>35</v>
      </c>
      <c r="L20" s="35">
        <v>40</v>
      </c>
      <c r="M20" s="35">
        <v>25</v>
      </c>
      <c r="N20" s="35">
        <v>5</v>
      </c>
      <c r="O20" s="51"/>
      <c r="P20" s="51"/>
      <c r="Q20" s="51"/>
      <c r="R20" s="52"/>
      <c r="S20" s="52"/>
      <c r="T20" s="52"/>
      <c r="U20" s="36"/>
      <c r="V20" s="36"/>
      <c r="W20" s="34"/>
      <c r="X20" s="34"/>
      <c r="Y20" s="34"/>
      <c r="Z20" s="34"/>
      <c r="AA20" s="34"/>
      <c r="AB20" s="32">
        <f t="shared" ref="AB20:AB25" si="6">AA20*1.2</f>
        <v>0</v>
      </c>
      <c r="AC20" s="32">
        <f>F20*AA20</f>
        <v>0</v>
      </c>
      <c r="AD20" s="32">
        <f t="shared" si="5"/>
        <v>0</v>
      </c>
      <c r="AE20" s="53"/>
      <c r="AF20" s="47">
        <f t="shared" ref="AF20:AF25" si="7">AE20*1.2</f>
        <v>0</v>
      </c>
      <c r="AG20" s="47">
        <f t="shared" ref="AG20:AG25" si="8">AC20+AE20</f>
        <v>0</v>
      </c>
      <c r="AH20" s="48">
        <f t="shared" ref="AH20:AH25" si="9">AG20*1.2</f>
        <v>0</v>
      </c>
    </row>
    <row r="21" spans="2:34" ht="39" customHeight="1" x14ac:dyDescent="0.25">
      <c r="B21" s="49">
        <v>9</v>
      </c>
      <c r="C21" s="50" t="s">
        <v>96</v>
      </c>
      <c r="D21" s="30"/>
      <c r="E21" s="93" t="s">
        <v>105</v>
      </c>
      <c r="F21" s="35">
        <f>SUM(G21:Z21)</f>
        <v>170</v>
      </c>
      <c r="G21" s="35"/>
      <c r="H21" s="35"/>
      <c r="I21" s="35"/>
      <c r="J21" s="35">
        <v>15</v>
      </c>
      <c r="K21" s="35">
        <v>50</v>
      </c>
      <c r="L21" s="35">
        <v>55</v>
      </c>
      <c r="M21" s="35">
        <v>40</v>
      </c>
      <c r="N21" s="35">
        <v>10</v>
      </c>
      <c r="O21" s="51"/>
      <c r="P21" s="51"/>
      <c r="Q21" s="51"/>
      <c r="R21" s="52"/>
      <c r="S21" s="52"/>
      <c r="T21" s="52"/>
      <c r="U21" s="36"/>
      <c r="V21" s="36"/>
      <c r="W21" s="34"/>
      <c r="X21" s="34"/>
      <c r="Y21" s="34"/>
      <c r="Z21" s="34"/>
      <c r="AA21" s="34"/>
      <c r="AB21" s="32">
        <f>AA21*1.2</f>
        <v>0</v>
      </c>
      <c r="AC21" s="32">
        <f>F21*AA21</f>
        <v>0</v>
      </c>
      <c r="AD21" s="32">
        <f>AC21*1.2</f>
        <v>0</v>
      </c>
      <c r="AE21" s="53"/>
      <c r="AF21" s="47">
        <f>AE21*1.2</f>
        <v>0</v>
      </c>
      <c r="AG21" s="47">
        <f>AC21+AE21</f>
        <v>0</v>
      </c>
      <c r="AH21" s="48">
        <f>AG21*1.2</f>
        <v>0</v>
      </c>
    </row>
    <row r="22" spans="2:34" ht="34.5" customHeight="1" x14ac:dyDescent="0.25">
      <c r="B22" s="49">
        <v>10</v>
      </c>
      <c r="C22" s="50" t="s">
        <v>97</v>
      </c>
      <c r="D22" s="30"/>
      <c r="E22" s="38" t="s">
        <v>105</v>
      </c>
      <c r="F22" s="35">
        <f>SUM(G22:Z22)</f>
        <v>170</v>
      </c>
      <c r="G22" s="35"/>
      <c r="H22" s="35"/>
      <c r="I22" s="35"/>
      <c r="J22" s="35">
        <v>15</v>
      </c>
      <c r="K22" s="35">
        <v>50</v>
      </c>
      <c r="L22" s="35">
        <v>55</v>
      </c>
      <c r="M22" s="35">
        <v>40</v>
      </c>
      <c r="N22" s="35">
        <v>10</v>
      </c>
      <c r="O22" s="51"/>
      <c r="P22" s="35"/>
      <c r="Q22" s="35"/>
      <c r="R22" s="36"/>
      <c r="S22" s="36"/>
      <c r="T22" s="36"/>
      <c r="U22" s="36"/>
      <c r="V22" s="36"/>
      <c r="W22" s="34"/>
      <c r="X22" s="34"/>
      <c r="Y22" s="34"/>
      <c r="Z22" s="34"/>
      <c r="AA22" s="34"/>
      <c r="AB22" s="32">
        <f>AA22*1.2</f>
        <v>0</v>
      </c>
      <c r="AC22" s="32">
        <f>F22*AA22</f>
        <v>0</v>
      </c>
      <c r="AD22" s="32">
        <f>AC22*1.2</f>
        <v>0</v>
      </c>
      <c r="AE22" s="53"/>
      <c r="AF22" s="47">
        <f>AE22*1.2</f>
        <v>0</v>
      </c>
      <c r="AG22" s="47">
        <f>AC22+AE22</f>
        <v>0</v>
      </c>
      <c r="AH22" s="48">
        <f>AG22*1.2</f>
        <v>0</v>
      </c>
    </row>
    <row r="23" spans="2:34" ht="36" customHeight="1" x14ac:dyDescent="0.25">
      <c r="B23" s="49">
        <v>11</v>
      </c>
      <c r="C23" s="50" t="s">
        <v>146</v>
      </c>
      <c r="D23" s="30"/>
      <c r="E23" s="63" t="s">
        <v>105</v>
      </c>
      <c r="F23" s="35">
        <v>100</v>
      </c>
      <c r="G23" s="35"/>
      <c r="H23" s="35"/>
      <c r="I23" s="35"/>
      <c r="J23" s="35">
        <v>5</v>
      </c>
      <c r="K23" s="35">
        <v>25</v>
      </c>
      <c r="L23" s="35">
        <v>40</v>
      </c>
      <c r="M23" s="35">
        <v>25</v>
      </c>
      <c r="N23" s="35">
        <v>5</v>
      </c>
      <c r="O23" s="51"/>
      <c r="P23" s="35"/>
      <c r="Q23" s="35"/>
      <c r="R23" s="36"/>
      <c r="S23" s="36"/>
      <c r="T23" s="36"/>
      <c r="U23" s="36"/>
      <c r="V23" s="36"/>
      <c r="W23" s="34"/>
      <c r="X23" s="34"/>
      <c r="Y23" s="34"/>
      <c r="Z23" s="34"/>
      <c r="AA23" s="34"/>
      <c r="AB23" s="32">
        <f>AA23*1.2</f>
        <v>0</v>
      </c>
      <c r="AC23" s="32">
        <f>F23*AA23</f>
        <v>0</v>
      </c>
      <c r="AD23" s="32">
        <f>AC23*1.2</f>
        <v>0</v>
      </c>
      <c r="AE23" s="53"/>
      <c r="AF23" s="47">
        <f>AE23*1.2</f>
        <v>0</v>
      </c>
      <c r="AG23" s="47">
        <f>AC23+AE23</f>
        <v>0</v>
      </c>
      <c r="AH23" s="48">
        <f>AG23*1.2</f>
        <v>0</v>
      </c>
    </row>
    <row r="24" spans="2:34" ht="24.95" customHeight="1" x14ac:dyDescent="0.25">
      <c r="B24" s="39">
        <v>12</v>
      </c>
      <c r="C24" s="50" t="s">
        <v>139</v>
      </c>
      <c r="D24" s="30"/>
      <c r="E24" s="38" t="s">
        <v>105</v>
      </c>
      <c r="F24" s="35">
        <f>SUM(J24:N24)</f>
        <v>170</v>
      </c>
      <c r="G24" s="35"/>
      <c r="H24" s="35"/>
      <c r="I24" s="35"/>
      <c r="J24" s="35">
        <v>15</v>
      </c>
      <c r="K24" s="35">
        <v>50</v>
      </c>
      <c r="L24" s="35">
        <v>55</v>
      </c>
      <c r="M24" s="35">
        <v>40</v>
      </c>
      <c r="N24" s="35">
        <v>10</v>
      </c>
      <c r="O24" s="51"/>
      <c r="P24" s="51"/>
      <c r="Q24" s="51"/>
      <c r="R24" s="52"/>
      <c r="S24" s="52"/>
      <c r="T24" s="52"/>
      <c r="U24" s="36"/>
      <c r="V24" s="36"/>
      <c r="W24" s="34"/>
      <c r="X24" s="34"/>
      <c r="Y24" s="34"/>
      <c r="Z24" s="34"/>
      <c r="AA24" s="34"/>
      <c r="AB24" s="32">
        <f t="shared" si="6"/>
        <v>0</v>
      </c>
      <c r="AC24" s="32">
        <f>F24*AA24</f>
        <v>0</v>
      </c>
      <c r="AD24" s="32">
        <f t="shared" si="5"/>
        <v>0</v>
      </c>
      <c r="AE24" s="53"/>
      <c r="AF24" s="47">
        <f t="shared" si="7"/>
        <v>0</v>
      </c>
      <c r="AG24" s="47">
        <f t="shared" si="8"/>
        <v>0</v>
      </c>
      <c r="AH24" s="48">
        <f t="shared" si="9"/>
        <v>0</v>
      </c>
    </row>
    <row r="25" spans="2:34" ht="24.95" customHeight="1" x14ac:dyDescent="0.25">
      <c r="B25" s="49">
        <v>13</v>
      </c>
      <c r="C25" s="50" t="s">
        <v>95</v>
      </c>
      <c r="D25" s="30"/>
      <c r="E25" s="38" t="s">
        <v>105</v>
      </c>
      <c r="F25" s="35">
        <f>SUM(J25:N25)</f>
        <v>170</v>
      </c>
      <c r="G25" s="35"/>
      <c r="H25" s="35"/>
      <c r="I25" s="35"/>
      <c r="J25" s="35">
        <v>15</v>
      </c>
      <c r="K25" s="35">
        <v>50</v>
      </c>
      <c r="L25" s="35">
        <v>55</v>
      </c>
      <c r="M25" s="35">
        <v>40</v>
      </c>
      <c r="N25" s="35">
        <v>10</v>
      </c>
      <c r="O25" s="51"/>
      <c r="P25" s="51"/>
      <c r="Q25" s="51"/>
      <c r="R25" s="52"/>
      <c r="S25" s="52"/>
      <c r="T25" s="52"/>
      <c r="U25" s="36"/>
      <c r="V25" s="36"/>
      <c r="W25" s="34"/>
      <c r="X25" s="34"/>
      <c r="Y25" s="34"/>
      <c r="Z25" s="34"/>
      <c r="AA25" s="34"/>
      <c r="AB25" s="32">
        <f t="shared" si="6"/>
        <v>0</v>
      </c>
      <c r="AC25" s="32">
        <f>F25*AA25</f>
        <v>0</v>
      </c>
      <c r="AD25" s="32">
        <f t="shared" si="5"/>
        <v>0</v>
      </c>
      <c r="AE25" s="53"/>
      <c r="AF25" s="47">
        <f t="shared" si="7"/>
        <v>0</v>
      </c>
      <c r="AG25" s="47">
        <f t="shared" si="8"/>
        <v>0</v>
      </c>
      <c r="AH25" s="48">
        <f t="shared" si="9"/>
        <v>0</v>
      </c>
    </row>
    <row r="26" spans="2:34" ht="24.95" customHeight="1" x14ac:dyDescent="0.25">
      <c r="B26" s="49">
        <v>14</v>
      </c>
      <c r="C26" s="50" t="s">
        <v>149</v>
      </c>
      <c r="D26" s="30"/>
      <c r="E26" s="63" t="s">
        <v>105</v>
      </c>
      <c r="F26" s="35">
        <f>SUM(J26:N26)</f>
        <v>30</v>
      </c>
      <c r="G26" s="35"/>
      <c r="H26" s="35"/>
      <c r="I26" s="35"/>
      <c r="J26" s="35">
        <v>3</v>
      </c>
      <c r="K26" s="35">
        <v>10</v>
      </c>
      <c r="L26" s="35">
        <v>10</v>
      </c>
      <c r="M26" s="35">
        <v>5</v>
      </c>
      <c r="N26" s="35">
        <v>2</v>
      </c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32">
        <f t="shared" ref="AB26:AB35" si="10">AA26*1.2</f>
        <v>0</v>
      </c>
      <c r="AC26" s="32">
        <f>F26*AA26</f>
        <v>0</v>
      </c>
      <c r="AD26" s="32">
        <f t="shared" ref="AD26:AD35" si="11">AC26*1.2</f>
        <v>0</v>
      </c>
      <c r="AE26" s="53"/>
      <c r="AF26" s="47">
        <f t="shared" ref="AF26:AF35" si="12">AE26*1.2</f>
        <v>0</v>
      </c>
      <c r="AG26" s="47">
        <f t="shared" ref="AG26:AG35" si="13">AC26+AE26</f>
        <v>0</v>
      </c>
      <c r="AH26" s="48">
        <f t="shared" ref="AH26:AH35" si="14">AG26*1.2</f>
        <v>0</v>
      </c>
    </row>
    <row r="27" spans="2:34" ht="24.95" customHeight="1" x14ac:dyDescent="0.25">
      <c r="B27" s="49">
        <v>15</v>
      </c>
      <c r="C27" s="50" t="s">
        <v>98</v>
      </c>
      <c r="D27" s="30"/>
      <c r="E27" s="38" t="s">
        <v>105</v>
      </c>
      <c r="F27" s="35">
        <v>145</v>
      </c>
      <c r="G27" s="35"/>
      <c r="H27" s="35"/>
      <c r="I27" s="35"/>
      <c r="J27" s="35">
        <v>10</v>
      </c>
      <c r="K27" s="35">
        <v>45</v>
      </c>
      <c r="L27" s="35">
        <v>50</v>
      </c>
      <c r="M27" s="35">
        <v>35</v>
      </c>
      <c r="N27" s="35">
        <v>5</v>
      </c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32">
        <f t="shared" si="10"/>
        <v>0</v>
      </c>
      <c r="AC27" s="32">
        <f>F27*AA27</f>
        <v>0</v>
      </c>
      <c r="AD27" s="32">
        <f t="shared" si="11"/>
        <v>0</v>
      </c>
      <c r="AE27" s="53"/>
      <c r="AF27" s="47">
        <f t="shared" si="12"/>
        <v>0</v>
      </c>
      <c r="AG27" s="47">
        <f t="shared" si="13"/>
        <v>0</v>
      </c>
      <c r="AH27" s="48">
        <f t="shared" si="14"/>
        <v>0</v>
      </c>
    </row>
    <row r="28" spans="2:34" ht="24.95" customHeight="1" x14ac:dyDescent="0.25">
      <c r="B28" s="49">
        <v>16</v>
      </c>
      <c r="C28" s="50" t="s">
        <v>99</v>
      </c>
      <c r="D28" s="30"/>
      <c r="E28" s="38" t="s">
        <v>105</v>
      </c>
      <c r="F28" s="35">
        <v>128</v>
      </c>
      <c r="G28" s="35"/>
      <c r="H28" s="35"/>
      <c r="I28" s="35"/>
      <c r="J28" s="35">
        <v>8</v>
      </c>
      <c r="K28" s="35">
        <v>40</v>
      </c>
      <c r="L28" s="35">
        <v>45</v>
      </c>
      <c r="M28" s="35">
        <v>30</v>
      </c>
      <c r="N28" s="35">
        <v>5</v>
      </c>
      <c r="O28" s="43"/>
      <c r="P28" s="41"/>
      <c r="Q28" s="41"/>
      <c r="R28" s="45"/>
      <c r="S28" s="45"/>
      <c r="T28" s="45"/>
      <c r="U28" s="45"/>
      <c r="V28" s="45"/>
      <c r="W28" s="46"/>
      <c r="X28" s="46"/>
      <c r="Y28" s="46"/>
      <c r="Z28" s="46"/>
      <c r="AA28" s="46"/>
      <c r="AB28" s="32">
        <f t="shared" si="10"/>
        <v>0</v>
      </c>
      <c r="AC28" s="32">
        <f>F28*AA28</f>
        <v>0</v>
      </c>
      <c r="AD28" s="32">
        <f t="shared" si="11"/>
        <v>0</v>
      </c>
      <c r="AE28" s="53"/>
      <c r="AF28" s="47">
        <f t="shared" si="12"/>
        <v>0</v>
      </c>
      <c r="AG28" s="47">
        <f t="shared" si="13"/>
        <v>0</v>
      </c>
      <c r="AH28" s="48">
        <f t="shared" si="14"/>
        <v>0</v>
      </c>
    </row>
    <row r="29" spans="2:34" ht="24.95" customHeight="1" x14ac:dyDescent="0.25">
      <c r="B29" s="39">
        <v>17</v>
      </c>
      <c r="C29" s="50" t="s">
        <v>147</v>
      </c>
      <c r="D29" s="30"/>
      <c r="E29" s="38" t="s">
        <v>105</v>
      </c>
      <c r="F29" s="35">
        <f t="shared" ref="F29" si="15">SUM(G29:Z29)</f>
        <v>190</v>
      </c>
      <c r="G29" s="35"/>
      <c r="H29" s="35"/>
      <c r="I29" s="35"/>
      <c r="J29" s="35">
        <v>20</v>
      </c>
      <c r="K29" s="35">
        <v>55</v>
      </c>
      <c r="L29" s="35">
        <v>60</v>
      </c>
      <c r="M29" s="35">
        <v>45</v>
      </c>
      <c r="N29" s="35">
        <v>10</v>
      </c>
      <c r="O29" s="51"/>
      <c r="P29" s="35"/>
      <c r="Q29" s="35"/>
      <c r="R29" s="36"/>
      <c r="S29" s="36"/>
      <c r="T29" s="36"/>
      <c r="U29" s="36"/>
      <c r="V29" s="36"/>
      <c r="W29" s="34"/>
      <c r="X29" s="34"/>
      <c r="Y29" s="34"/>
      <c r="Z29" s="34"/>
      <c r="AA29" s="34"/>
      <c r="AB29" s="32">
        <f t="shared" si="10"/>
        <v>0</v>
      </c>
      <c r="AC29" s="32">
        <f>F29*AA29</f>
        <v>0</v>
      </c>
      <c r="AD29" s="32">
        <f t="shared" si="11"/>
        <v>0</v>
      </c>
      <c r="AE29" s="53"/>
      <c r="AF29" s="47">
        <f t="shared" si="12"/>
        <v>0</v>
      </c>
      <c r="AG29" s="47">
        <f t="shared" si="13"/>
        <v>0</v>
      </c>
      <c r="AH29" s="48">
        <f t="shared" si="14"/>
        <v>0</v>
      </c>
    </row>
    <row r="30" spans="2:34" ht="24.95" customHeight="1" x14ac:dyDescent="0.25">
      <c r="B30" s="49">
        <v>18</v>
      </c>
      <c r="C30" s="50" t="s">
        <v>101</v>
      </c>
      <c r="D30" s="30"/>
      <c r="E30" s="63" t="s">
        <v>105</v>
      </c>
      <c r="F30" s="35">
        <v>100</v>
      </c>
      <c r="G30" s="35"/>
      <c r="H30" s="35"/>
      <c r="I30" s="35"/>
      <c r="J30" s="35"/>
      <c r="K30" s="35">
        <v>100</v>
      </c>
      <c r="L30" s="35"/>
      <c r="M30" s="35"/>
      <c r="N30" s="35"/>
      <c r="O30" s="51"/>
      <c r="P30" s="35"/>
      <c r="Q30" s="35"/>
      <c r="R30" s="36"/>
      <c r="S30" s="36"/>
      <c r="T30" s="36"/>
      <c r="U30" s="36"/>
      <c r="V30" s="36"/>
      <c r="W30" s="34"/>
      <c r="X30" s="34"/>
      <c r="Y30" s="34"/>
      <c r="Z30" s="34"/>
      <c r="AA30" s="34"/>
      <c r="AB30" s="32">
        <f t="shared" si="10"/>
        <v>0</v>
      </c>
      <c r="AC30" s="32">
        <f>F30*AA30</f>
        <v>0</v>
      </c>
      <c r="AD30" s="32">
        <f t="shared" si="11"/>
        <v>0</v>
      </c>
      <c r="AE30" s="53"/>
      <c r="AF30" s="47">
        <f t="shared" si="12"/>
        <v>0</v>
      </c>
      <c r="AG30" s="47">
        <f t="shared" si="13"/>
        <v>0</v>
      </c>
      <c r="AH30" s="48">
        <f t="shared" si="14"/>
        <v>0</v>
      </c>
    </row>
    <row r="31" spans="2:34" ht="24.95" customHeight="1" x14ac:dyDescent="0.25">
      <c r="B31" s="49">
        <v>19</v>
      </c>
      <c r="C31" s="50" t="s">
        <v>143</v>
      </c>
      <c r="D31" s="50"/>
      <c r="E31" s="38" t="s">
        <v>105</v>
      </c>
      <c r="F31" s="35">
        <v>25</v>
      </c>
      <c r="G31" s="35"/>
      <c r="H31" s="35"/>
      <c r="I31" s="35"/>
      <c r="J31" s="35"/>
      <c r="K31" s="35">
        <v>5</v>
      </c>
      <c r="L31" s="35">
        <v>9</v>
      </c>
      <c r="M31" s="35">
        <v>7</v>
      </c>
      <c r="N31" s="35">
        <v>4</v>
      </c>
      <c r="O31" s="35"/>
      <c r="P31" s="35"/>
      <c r="Q31" s="35"/>
      <c r="R31" s="36"/>
      <c r="S31" s="36"/>
      <c r="T31" s="36"/>
      <c r="U31" s="36"/>
      <c r="V31" s="36"/>
      <c r="W31" s="34"/>
      <c r="X31" s="34"/>
      <c r="Y31" s="34"/>
      <c r="Z31" s="34"/>
      <c r="AA31" s="34"/>
      <c r="AB31" s="32">
        <f t="shared" si="10"/>
        <v>0</v>
      </c>
      <c r="AC31" s="32">
        <f>F31*AA31</f>
        <v>0</v>
      </c>
      <c r="AD31" s="32">
        <f t="shared" si="11"/>
        <v>0</v>
      </c>
      <c r="AE31" s="53"/>
      <c r="AF31" s="47">
        <f t="shared" si="12"/>
        <v>0</v>
      </c>
      <c r="AG31" s="47">
        <f t="shared" si="13"/>
        <v>0</v>
      </c>
      <c r="AH31" s="48">
        <f t="shared" si="14"/>
        <v>0</v>
      </c>
    </row>
    <row r="32" spans="2:34" ht="24.95" customHeight="1" x14ac:dyDescent="0.25">
      <c r="B32" s="49">
        <v>20</v>
      </c>
      <c r="C32" s="50" t="s">
        <v>142</v>
      </c>
      <c r="D32" s="55"/>
      <c r="E32" s="64" t="s">
        <v>105</v>
      </c>
      <c r="F32" s="35">
        <f t="shared" ref="F32" si="16">SUM(G32:Z32)</f>
        <v>170</v>
      </c>
      <c r="G32" s="35"/>
      <c r="H32" s="35"/>
      <c r="I32" s="35"/>
      <c r="J32" s="35">
        <v>15</v>
      </c>
      <c r="K32" s="35">
        <v>50</v>
      </c>
      <c r="L32" s="35">
        <v>55</v>
      </c>
      <c r="M32" s="35">
        <v>40</v>
      </c>
      <c r="N32" s="35">
        <v>10</v>
      </c>
      <c r="O32" s="67"/>
      <c r="P32" s="35"/>
      <c r="Q32" s="35"/>
      <c r="R32" s="36"/>
      <c r="S32" s="36"/>
      <c r="T32" s="36"/>
      <c r="U32" s="36"/>
      <c r="V32" s="36"/>
      <c r="W32" s="34"/>
      <c r="X32" s="34"/>
      <c r="Y32" s="34"/>
      <c r="Z32" s="34"/>
      <c r="AA32" s="34"/>
      <c r="AB32" s="32">
        <f t="shared" si="10"/>
        <v>0</v>
      </c>
      <c r="AC32" s="32">
        <f>F32*AA32</f>
        <v>0</v>
      </c>
      <c r="AD32" s="32">
        <f t="shared" si="11"/>
        <v>0</v>
      </c>
      <c r="AE32" s="53"/>
      <c r="AF32" s="47">
        <f t="shared" si="12"/>
        <v>0</v>
      </c>
      <c r="AG32" s="47">
        <f t="shared" si="13"/>
        <v>0</v>
      </c>
      <c r="AH32" s="48">
        <f t="shared" si="14"/>
        <v>0</v>
      </c>
    </row>
    <row r="33" spans="1:34" ht="24.95" customHeight="1" x14ac:dyDescent="0.25">
      <c r="B33" s="49">
        <v>21</v>
      </c>
      <c r="C33" s="31" t="s">
        <v>141</v>
      </c>
      <c r="D33" s="65"/>
      <c r="E33" s="38" t="s">
        <v>105</v>
      </c>
      <c r="F33" s="35">
        <v>160</v>
      </c>
      <c r="G33" s="35"/>
      <c r="H33" s="35"/>
      <c r="I33" s="35"/>
      <c r="J33" s="35">
        <v>15</v>
      </c>
      <c r="K33" s="35">
        <v>47</v>
      </c>
      <c r="L33" s="35">
        <v>48</v>
      </c>
      <c r="M33" s="35">
        <v>40</v>
      </c>
      <c r="N33" s="35">
        <v>10</v>
      </c>
      <c r="O33" s="51"/>
      <c r="P33" s="35"/>
      <c r="Q33" s="35"/>
      <c r="R33" s="36"/>
      <c r="S33" s="36"/>
      <c r="T33" s="36"/>
      <c r="U33" s="36"/>
      <c r="V33" s="36"/>
      <c r="W33" s="34"/>
      <c r="X33" s="34"/>
      <c r="Y33" s="34"/>
      <c r="Z33" s="34"/>
      <c r="AA33" s="34"/>
      <c r="AB33" s="32">
        <f t="shared" si="10"/>
        <v>0</v>
      </c>
      <c r="AC33" s="32">
        <f>F33*AA33</f>
        <v>0</v>
      </c>
      <c r="AD33" s="32">
        <f t="shared" si="11"/>
        <v>0</v>
      </c>
      <c r="AE33" s="53"/>
      <c r="AF33" s="47">
        <f t="shared" si="12"/>
        <v>0</v>
      </c>
      <c r="AG33" s="47">
        <f t="shared" si="13"/>
        <v>0</v>
      </c>
      <c r="AH33" s="48">
        <f t="shared" si="14"/>
        <v>0</v>
      </c>
    </row>
    <row r="34" spans="1:34" ht="24.95" customHeight="1" x14ac:dyDescent="0.25">
      <c r="B34" s="39">
        <v>22</v>
      </c>
      <c r="C34" s="50" t="s">
        <v>148</v>
      </c>
      <c r="D34" s="55"/>
      <c r="E34" s="38" t="s">
        <v>105</v>
      </c>
      <c r="F34" s="35">
        <v>100</v>
      </c>
      <c r="G34" s="35"/>
      <c r="H34" s="35"/>
      <c r="I34" s="35"/>
      <c r="J34" s="35">
        <v>25</v>
      </c>
      <c r="K34" s="35">
        <v>40</v>
      </c>
      <c r="L34" s="35">
        <v>25</v>
      </c>
      <c r="M34" s="35">
        <v>5</v>
      </c>
      <c r="N34" s="35">
        <v>5</v>
      </c>
      <c r="O34" s="51"/>
      <c r="P34" s="35"/>
      <c r="Q34" s="35"/>
      <c r="R34" s="36"/>
      <c r="S34" s="36"/>
      <c r="T34" s="36"/>
      <c r="U34" s="36"/>
      <c r="V34" s="36"/>
      <c r="W34" s="34"/>
      <c r="X34" s="34"/>
      <c r="Y34" s="34"/>
      <c r="Z34" s="34"/>
      <c r="AA34" s="34"/>
      <c r="AB34" s="32">
        <f t="shared" si="10"/>
        <v>0</v>
      </c>
      <c r="AC34" s="32">
        <f>F34*AA34</f>
        <v>0</v>
      </c>
      <c r="AD34" s="32">
        <f t="shared" si="11"/>
        <v>0</v>
      </c>
      <c r="AE34" s="53"/>
      <c r="AF34" s="47">
        <f t="shared" si="12"/>
        <v>0</v>
      </c>
      <c r="AG34" s="47">
        <f t="shared" si="13"/>
        <v>0</v>
      </c>
      <c r="AH34" s="48">
        <f t="shared" si="14"/>
        <v>0</v>
      </c>
    </row>
    <row r="35" spans="1:34" ht="24.95" customHeight="1" x14ac:dyDescent="0.25">
      <c r="B35" s="49">
        <v>23</v>
      </c>
      <c r="C35" s="50" t="s">
        <v>159</v>
      </c>
      <c r="D35" s="63"/>
      <c r="E35" s="38" t="s">
        <v>105</v>
      </c>
      <c r="F35" s="35">
        <f>SUM(J35:N35)</f>
        <v>90</v>
      </c>
      <c r="G35" s="35"/>
      <c r="H35" s="35"/>
      <c r="I35" s="35"/>
      <c r="J35" s="35">
        <v>5</v>
      </c>
      <c r="K35" s="35">
        <v>20</v>
      </c>
      <c r="L35" s="35">
        <v>35</v>
      </c>
      <c r="M35" s="35">
        <v>20</v>
      </c>
      <c r="N35" s="35">
        <v>10</v>
      </c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34"/>
      <c r="AB35" s="32">
        <f t="shared" si="10"/>
        <v>0</v>
      </c>
      <c r="AC35" s="32">
        <f>F35*AA35</f>
        <v>0</v>
      </c>
      <c r="AD35" s="32">
        <f t="shared" si="11"/>
        <v>0</v>
      </c>
      <c r="AE35" s="53"/>
      <c r="AF35" s="47">
        <f t="shared" si="12"/>
        <v>0</v>
      </c>
      <c r="AG35" s="47">
        <f t="shared" si="13"/>
        <v>0</v>
      </c>
      <c r="AH35" s="48">
        <f t="shared" si="14"/>
        <v>0</v>
      </c>
    </row>
    <row r="36" spans="1:34" ht="24.95" customHeight="1" x14ac:dyDescent="0.25">
      <c r="B36" s="49">
        <v>24</v>
      </c>
      <c r="C36" s="50" t="s">
        <v>100</v>
      </c>
      <c r="D36" s="30"/>
      <c r="E36" s="38" t="s">
        <v>105</v>
      </c>
      <c r="F36" s="35">
        <v>140</v>
      </c>
      <c r="G36" s="35"/>
      <c r="H36" s="35"/>
      <c r="I36" s="35"/>
      <c r="J36" s="35">
        <v>10</v>
      </c>
      <c r="K36" s="35">
        <v>40</v>
      </c>
      <c r="L36" s="35">
        <v>45</v>
      </c>
      <c r="M36" s="35">
        <v>35</v>
      </c>
      <c r="N36" s="35">
        <v>10</v>
      </c>
      <c r="O36" s="51"/>
      <c r="P36" s="35"/>
      <c r="Q36" s="35"/>
      <c r="R36" s="36"/>
      <c r="S36" s="36"/>
      <c r="T36" s="36"/>
      <c r="U36" s="36"/>
      <c r="V36" s="36"/>
      <c r="W36" s="34"/>
      <c r="X36" s="34"/>
      <c r="Y36" s="34"/>
      <c r="Z36" s="34"/>
      <c r="AA36" s="34"/>
      <c r="AB36" s="32">
        <f>AA36*1.2</f>
        <v>0</v>
      </c>
      <c r="AC36" s="32">
        <f>F36*AA36</f>
        <v>0</v>
      </c>
      <c r="AD36" s="32">
        <f>AC36*1.2</f>
        <v>0</v>
      </c>
      <c r="AE36" s="53"/>
      <c r="AF36" s="47">
        <f>AE36*1.2</f>
        <v>0</v>
      </c>
      <c r="AG36" s="47">
        <f>AC36+AE36</f>
        <v>0</v>
      </c>
      <c r="AH36" s="48">
        <f>AG36*1.2</f>
        <v>0</v>
      </c>
    </row>
    <row r="37" spans="1:34" ht="24.95" customHeight="1" x14ac:dyDescent="0.25">
      <c r="B37" s="49">
        <v>25</v>
      </c>
      <c r="C37" s="50" t="s">
        <v>94</v>
      </c>
      <c r="D37" s="35"/>
      <c r="E37" s="38" t="s">
        <v>105</v>
      </c>
      <c r="F37" s="35">
        <v>100</v>
      </c>
      <c r="G37" s="35"/>
      <c r="H37" s="35"/>
      <c r="I37" s="35"/>
      <c r="J37" s="35"/>
      <c r="K37" s="35">
        <v>50</v>
      </c>
      <c r="L37" s="35">
        <v>50</v>
      </c>
      <c r="M37" s="35"/>
      <c r="N37" s="35"/>
      <c r="O37" s="51"/>
      <c r="P37" s="35"/>
      <c r="Q37" s="35"/>
      <c r="R37" s="36"/>
      <c r="S37" s="36"/>
      <c r="T37" s="36"/>
      <c r="U37" s="36"/>
      <c r="V37" s="36"/>
      <c r="W37" s="34"/>
      <c r="X37" s="34"/>
      <c r="Y37" s="34"/>
      <c r="Z37" s="34"/>
      <c r="AA37" s="34"/>
      <c r="AB37" s="32">
        <f>AA37*1.2</f>
        <v>0</v>
      </c>
      <c r="AC37" s="32">
        <f>F37*AA37</f>
        <v>0</v>
      </c>
      <c r="AD37" s="32">
        <f>AC37*1.2</f>
        <v>0</v>
      </c>
      <c r="AE37" s="53"/>
      <c r="AF37" s="47">
        <f>AE37*1.2</f>
        <v>0</v>
      </c>
      <c r="AG37" s="47">
        <f>AC37+AE37</f>
        <v>0</v>
      </c>
      <c r="AH37" s="48">
        <f>AG37*1.2</f>
        <v>0</v>
      </c>
    </row>
    <row r="38" spans="1:34" s="5" customFormat="1" ht="26.1" customHeight="1" x14ac:dyDescent="0.25">
      <c r="B38" s="103" t="s">
        <v>89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5"/>
      <c r="AG38" s="54">
        <f>SUM(AG12:AG17,AG19:AG37)</f>
        <v>0</v>
      </c>
      <c r="AH38" s="54">
        <f>SUM(AH12:AH17,AH19:AH37)</f>
        <v>0</v>
      </c>
    </row>
    <row r="39" spans="1:34" x14ac:dyDescent="0.25">
      <c r="H39" s="13"/>
      <c r="I39" s="13"/>
      <c r="J39" s="13"/>
      <c r="K39" s="12"/>
      <c r="L39" s="12"/>
      <c r="M39" s="12"/>
      <c r="N39" s="12"/>
      <c r="O39" s="13"/>
      <c r="P39" s="13"/>
    </row>
    <row r="40" spans="1:34" customFormat="1" ht="24.95" customHeight="1" x14ac:dyDescent="0.3">
      <c r="A40" s="14"/>
      <c r="B40" s="109" t="s">
        <v>136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9"/>
      <c r="P40" s="19"/>
      <c r="Q40" s="19"/>
      <c r="R40" s="19"/>
      <c r="S40" s="19"/>
      <c r="T40" s="19"/>
      <c r="U40" s="19"/>
    </row>
    <row r="41" spans="1:34" customFormat="1" ht="24.95" customHeight="1" x14ac:dyDescent="0.3">
      <c r="A41" s="14"/>
      <c r="B41" s="61" t="s">
        <v>137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19"/>
      <c r="R41" s="19"/>
      <c r="S41" s="19"/>
      <c r="T41" s="19"/>
      <c r="U41" s="19"/>
    </row>
    <row r="42" spans="1:34" customFormat="1" ht="24.95" customHeight="1" x14ac:dyDescent="0.3">
      <c r="A42" s="14"/>
      <c r="B42" s="106" t="s">
        <v>138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107"/>
      <c r="N42" s="108"/>
      <c r="O42" s="108"/>
      <c r="P42" s="108"/>
      <c r="Q42" s="108"/>
      <c r="R42" s="108"/>
      <c r="S42" s="108"/>
      <c r="T42" s="108"/>
      <c r="U42" s="108"/>
    </row>
    <row r="43" spans="1:34" customFormat="1" ht="15" x14ac:dyDescent="0.25">
      <c r="A43" s="14"/>
      <c r="B43" s="21"/>
      <c r="C43" s="21"/>
      <c r="D43" s="20"/>
      <c r="E43" s="20"/>
      <c r="F43" s="20"/>
      <c r="G43" s="20"/>
      <c r="H43" s="20"/>
      <c r="I43" s="20"/>
      <c r="J43" s="20"/>
      <c r="K43" s="20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34" s="138" customFormat="1" ht="15.75" x14ac:dyDescent="0.25">
      <c r="A44" s="134"/>
      <c r="B44" s="135" t="s">
        <v>188</v>
      </c>
      <c r="C44" s="135"/>
      <c r="D44" s="136" t="s">
        <v>189</v>
      </c>
      <c r="E44" s="136"/>
      <c r="F44" s="135" t="s">
        <v>190</v>
      </c>
      <c r="G44" s="137"/>
      <c r="H44" s="137"/>
      <c r="I44" s="135"/>
      <c r="J44" s="135"/>
      <c r="K44" s="137"/>
      <c r="L44" s="137"/>
      <c r="M44" s="137"/>
      <c r="N44" s="137"/>
    </row>
    <row r="45" spans="1:34" s="138" customFormat="1" ht="15.75" x14ac:dyDescent="0.25">
      <c r="A45" s="134"/>
      <c r="B45" s="135"/>
      <c r="C45" s="135"/>
      <c r="D45" s="136"/>
      <c r="E45" s="136"/>
      <c r="F45" s="135"/>
      <c r="G45" s="137"/>
      <c r="H45" s="137"/>
      <c r="I45" s="135"/>
      <c r="J45" s="135"/>
      <c r="K45" s="137"/>
      <c r="L45" s="137"/>
      <c r="M45" s="137"/>
      <c r="N45" s="137"/>
    </row>
    <row r="46" spans="1:34" s="138" customFormat="1" ht="15.75" x14ac:dyDescent="0.25">
      <c r="A46" s="134"/>
      <c r="B46" s="135"/>
      <c r="C46" s="135"/>
      <c r="D46" s="136" t="s">
        <v>191</v>
      </c>
      <c r="E46" s="136"/>
      <c r="F46" s="135"/>
      <c r="G46" s="137"/>
      <c r="H46" s="137"/>
      <c r="I46" s="135"/>
      <c r="J46" s="135"/>
      <c r="K46" s="137"/>
      <c r="L46" s="137"/>
      <c r="M46" s="137"/>
      <c r="N46" s="137"/>
    </row>
    <row r="47" spans="1:34" s="139" customFormat="1" ht="15.75" x14ac:dyDescent="0.25">
      <c r="B47" s="140"/>
      <c r="C47" s="140"/>
      <c r="D47" s="141"/>
      <c r="E47" s="141"/>
      <c r="F47" s="141"/>
      <c r="G47" s="141"/>
      <c r="H47" s="141"/>
      <c r="I47" s="141"/>
      <c r="J47" s="141"/>
      <c r="K47" s="141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</row>
    <row r="48" spans="1:34" customFormat="1" ht="15" x14ac:dyDescent="0.25">
      <c r="A48" s="14"/>
      <c r="B48" s="4"/>
      <c r="C48" s="1"/>
      <c r="D48" s="1"/>
      <c r="E48" s="1"/>
      <c r="F48" s="2"/>
      <c r="G48" s="2"/>
      <c r="H48" s="18"/>
      <c r="I48" s="18"/>
      <c r="J48" s="20"/>
      <c r="K48" s="20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15" customFormat="1" ht="15" x14ac:dyDescent="0.25">
      <c r="A49" s="14"/>
      <c r="B49" s="4"/>
      <c r="C49" s="1"/>
      <c r="D49" s="1"/>
      <c r="E49" s="1"/>
      <c r="F49" s="2"/>
      <c r="G49" s="2"/>
      <c r="H49" s="15"/>
      <c r="I49" s="15"/>
      <c r="J49" s="16"/>
      <c r="K49" s="16"/>
      <c r="L49" s="15"/>
      <c r="M49" s="15"/>
      <c r="N49" s="15"/>
      <c r="O49" s="15"/>
    </row>
    <row r="50" spans="1:15" customFormat="1" ht="15" x14ac:dyDescent="0.25">
      <c r="A50" s="14"/>
      <c r="B50" s="4"/>
      <c r="C50" s="1"/>
      <c r="D50" s="1"/>
      <c r="E50" s="1"/>
      <c r="F50" s="2"/>
      <c r="G50" s="2"/>
      <c r="H50" s="15"/>
      <c r="I50" s="15"/>
      <c r="J50" s="16"/>
      <c r="K50" s="16"/>
      <c r="L50" s="15"/>
      <c r="M50" s="15"/>
      <c r="N50" s="15"/>
      <c r="O50" s="15"/>
    </row>
    <row r="51" spans="1:15" customFormat="1" ht="15" x14ac:dyDescent="0.25">
      <c r="A51" s="17"/>
    </row>
    <row r="52" spans="1:15" ht="18" x14ac:dyDescent="0.25">
      <c r="B52" s="26"/>
      <c r="C52" s="26"/>
      <c r="D52" s="26"/>
      <c r="E52" s="26"/>
      <c r="F52" s="27"/>
      <c r="G52" s="26"/>
    </row>
    <row r="53" spans="1:15" ht="18.75" x14ac:dyDescent="0.3">
      <c r="B53" s="26"/>
      <c r="C53" s="26"/>
      <c r="D53" s="26"/>
      <c r="E53" s="28"/>
      <c r="F53" s="27"/>
      <c r="G53" s="26"/>
    </row>
  </sheetData>
  <mergeCells count="25">
    <mergeCell ref="B1:AH1"/>
    <mergeCell ref="B2:AH2"/>
    <mergeCell ref="B3:AH3"/>
    <mergeCell ref="B4:AH4"/>
    <mergeCell ref="B5:AH5"/>
    <mergeCell ref="B6:AH6"/>
    <mergeCell ref="B7:B9"/>
    <mergeCell ref="C7:C9"/>
    <mergeCell ref="F7:F9"/>
    <mergeCell ref="E7:E9"/>
    <mergeCell ref="AE8:AE9"/>
    <mergeCell ref="AH8:AH9"/>
    <mergeCell ref="D7:D9"/>
    <mergeCell ref="AA8:AA9"/>
    <mergeCell ref="AB8:AB9"/>
    <mergeCell ref="AC8:AC9"/>
    <mergeCell ref="AD8:AD9"/>
    <mergeCell ref="AF8:AF9"/>
    <mergeCell ref="AG8:AG9"/>
    <mergeCell ref="G7:Z7"/>
    <mergeCell ref="B11:AH11"/>
    <mergeCell ref="B18:AH18"/>
    <mergeCell ref="B38:AF38"/>
    <mergeCell ref="B42:U42"/>
    <mergeCell ref="B40:N40"/>
  </mergeCell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zoomScale="70" zoomScaleNormal="70" workbookViewId="0">
      <selection activeCell="H24" sqref="H24:O24"/>
    </sheetView>
  </sheetViews>
  <sheetFormatPr defaultColWidth="8.85546875" defaultRowHeight="12.75" x14ac:dyDescent="0.25"/>
  <cols>
    <col min="1" max="1" width="2.28515625" style="1" customWidth="1"/>
    <col min="2" max="2" width="4" style="4" bestFit="1" customWidth="1"/>
    <col min="3" max="3" width="64.140625" style="1" customWidth="1"/>
    <col min="4" max="4" width="18" style="2" customWidth="1"/>
    <col min="5" max="5" width="11.42578125" style="2" customWidth="1"/>
    <col min="6" max="6" width="12.140625" style="2" customWidth="1"/>
    <col min="7" max="8" width="4.85546875" style="2" customWidth="1"/>
    <col min="9" max="9" width="6.140625" style="2" customWidth="1"/>
    <col min="10" max="13" width="5" style="2" customWidth="1"/>
    <col min="14" max="21" width="5.28515625" style="2" customWidth="1"/>
    <col min="22" max="22" width="5.28515625" style="1" customWidth="1"/>
    <col min="23" max="26" width="6.28515625" style="1" customWidth="1"/>
    <col min="27" max="27" width="12.42578125" style="1" customWidth="1"/>
    <col min="28" max="28" width="13" style="1" customWidth="1"/>
    <col min="29" max="29" width="14.42578125" style="1" customWidth="1"/>
    <col min="30" max="30" width="13" style="1" customWidth="1"/>
    <col min="31" max="34" width="15.85546875" style="1" customWidth="1"/>
    <col min="35" max="16384" width="8.85546875" style="1"/>
  </cols>
  <sheetData>
    <row r="1" spans="1:34" ht="19.5" customHeight="1" x14ac:dyDescent="0.3">
      <c r="A1" s="128"/>
      <c r="B1" s="132" t="s">
        <v>193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24.75" customHeight="1" x14ac:dyDescent="0.3">
      <c r="A2" s="128"/>
      <c r="B2" s="132" t="s">
        <v>192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 t="s">
        <v>192</v>
      </c>
    </row>
    <row r="3" spans="1:34" ht="21.75" customHeight="1" x14ac:dyDescent="0.3">
      <c r="A3" s="128"/>
      <c r="B3" s="132" t="s">
        <v>194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34" ht="35.1" customHeight="1" x14ac:dyDescent="0.3">
      <c r="A4" s="128"/>
      <c r="B4" s="132" t="s">
        <v>195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</row>
    <row r="5" spans="1:34" ht="19.5" customHeight="1" x14ac:dyDescent="0.3">
      <c r="A5" s="128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</row>
    <row r="6" spans="1:34" ht="35.1" customHeight="1" x14ac:dyDescent="0.25">
      <c r="A6" s="128"/>
      <c r="B6" s="129" t="s">
        <v>160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1"/>
    </row>
    <row r="7" spans="1:34" ht="15.95" customHeight="1" x14ac:dyDescent="0.25">
      <c r="B7" s="121" t="s">
        <v>161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</row>
    <row r="8" spans="1:34" ht="18" customHeight="1" x14ac:dyDescent="0.25">
      <c r="B8" s="124" t="s">
        <v>0</v>
      </c>
      <c r="C8" s="124" t="s">
        <v>1</v>
      </c>
      <c r="D8" s="124" t="s">
        <v>106</v>
      </c>
      <c r="E8" s="124" t="s">
        <v>103</v>
      </c>
      <c r="F8" s="124" t="s">
        <v>144</v>
      </c>
      <c r="G8" s="125" t="s">
        <v>12</v>
      </c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70"/>
      <c r="AB8" s="70"/>
      <c r="AC8" s="70"/>
      <c r="AD8" s="70"/>
      <c r="AE8" s="70"/>
      <c r="AF8" s="70"/>
      <c r="AG8" s="70"/>
      <c r="AH8" s="71"/>
    </row>
    <row r="9" spans="1:34" ht="27.95" customHeight="1" x14ac:dyDescent="0.25">
      <c r="B9" s="118"/>
      <c r="C9" s="118"/>
      <c r="D9" s="118"/>
      <c r="E9" s="118"/>
      <c r="F9" s="118"/>
      <c r="G9" s="55" t="s">
        <v>80</v>
      </c>
      <c r="H9" s="55" t="s">
        <v>17</v>
      </c>
      <c r="I9" s="72" t="s">
        <v>16</v>
      </c>
      <c r="J9" s="57" t="s">
        <v>2</v>
      </c>
      <c r="K9" s="55" t="s">
        <v>3</v>
      </c>
      <c r="L9" s="55" t="s">
        <v>4</v>
      </c>
      <c r="M9" s="55" t="s">
        <v>5</v>
      </c>
      <c r="N9" s="55" t="s">
        <v>93</v>
      </c>
      <c r="O9" s="55" t="s">
        <v>81</v>
      </c>
      <c r="P9" s="55" t="s">
        <v>162</v>
      </c>
      <c r="Q9" s="55">
        <v>52</v>
      </c>
      <c r="R9" s="55">
        <v>54</v>
      </c>
      <c r="S9" s="55">
        <v>56</v>
      </c>
      <c r="T9" s="55">
        <v>58</v>
      </c>
      <c r="U9" s="55">
        <v>60</v>
      </c>
      <c r="V9" s="55">
        <v>62</v>
      </c>
      <c r="W9" s="55">
        <v>64</v>
      </c>
      <c r="X9" s="55">
        <v>66</v>
      </c>
      <c r="Y9" s="55">
        <v>68</v>
      </c>
      <c r="Z9" s="55">
        <v>70</v>
      </c>
      <c r="AA9" s="120" t="s">
        <v>107</v>
      </c>
      <c r="AB9" s="120" t="s">
        <v>108</v>
      </c>
      <c r="AC9" s="120" t="s">
        <v>109</v>
      </c>
      <c r="AD9" s="96" t="s">
        <v>110</v>
      </c>
      <c r="AE9" s="96" t="s">
        <v>111</v>
      </c>
      <c r="AF9" s="96" t="s">
        <v>112</v>
      </c>
      <c r="AG9" s="96" t="s">
        <v>113</v>
      </c>
      <c r="AH9" s="96" t="s">
        <v>114</v>
      </c>
    </row>
    <row r="10" spans="1:34" ht="42" customHeight="1" x14ac:dyDescent="0.25">
      <c r="B10" s="119"/>
      <c r="C10" s="119"/>
      <c r="D10" s="119"/>
      <c r="E10" s="119"/>
      <c r="F10" s="119"/>
      <c r="G10" s="58" t="s">
        <v>91</v>
      </c>
      <c r="H10" s="58" t="s">
        <v>92</v>
      </c>
      <c r="I10" s="58" t="s">
        <v>86</v>
      </c>
      <c r="J10" s="59">
        <v>6</v>
      </c>
      <c r="K10" s="59" t="s">
        <v>6</v>
      </c>
      <c r="L10" s="59">
        <v>7</v>
      </c>
      <c r="M10" s="59" t="s">
        <v>7</v>
      </c>
      <c r="N10" s="59">
        <v>8</v>
      </c>
      <c r="O10" s="59" t="s">
        <v>8</v>
      </c>
      <c r="P10" s="59">
        <v>9</v>
      </c>
      <c r="Q10" s="59" t="s">
        <v>9</v>
      </c>
      <c r="R10" s="59">
        <v>10</v>
      </c>
      <c r="S10" s="59" t="s">
        <v>10</v>
      </c>
      <c r="T10" s="59">
        <v>11</v>
      </c>
      <c r="U10" s="59" t="s">
        <v>11</v>
      </c>
      <c r="V10" s="59">
        <v>12</v>
      </c>
      <c r="W10" s="62" t="s">
        <v>13</v>
      </c>
      <c r="X10" s="62" t="s">
        <v>163</v>
      </c>
      <c r="Y10" s="62" t="s">
        <v>14</v>
      </c>
      <c r="Z10" s="62" t="s">
        <v>164</v>
      </c>
      <c r="AA10" s="120"/>
      <c r="AB10" s="120"/>
      <c r="AC10" s="120"/>
      <c r="AD10" s="97"/>
      <c r="AE10" s="97"/>
      <c r="AF10" s="97"/>
      <c r="AG10" s="97"/>
      <c r="AH10" s="97"/>
    </row>
    <row r="11" spans="1:34" ht="30" customHeight="1" x14ac:dyDescent="0.25">
      <c r="B11" s="69">
        <v>1</v>
      </c>
      <c r="C11" s="69">
        <v>2</v>
      </c>
      <c r="D11" s="69">
        <v>3</v>
      </c>
      <c r="E11" s="69">
        <v>4</v>
      </c>
      <c r="F11" s="69" t="s">
        <v>135</v>
      </c>
      <c r="G11" s="58" t="s">
        <v>115</v>
      </c>
      <c r="H11" s="58" t="s">
        <v>116</v>
      </c>
      <c r="I11" s="58" t="s">
        <v>117</v>
      </c>
      <c r="J11" s="59" t="s">
        <v>118</v>
      </c>
      <c r="K11" s="59" t="s">
        <v>119</v>
      </c>
      <c r="L11" s="59" t="s">
        <v>120</v>
      </c>
      <c r="M11" s="59" t="s">
        <v>121</v>
      </c>
      <c r="N11" s="59" t="s">
        <v>122</v>
      </c>
      <c r="O11" s="59" t="s">
        <v>123</v>
      </c>
      <c r="P11" s="59" t="s">
        <v>124</v>
      </c>
      <c r="Q11" s="59" t="s">
        <v>125</v>
      </c>
      <c r="R11" s="59" t="s">
        <v>126</v>
      </c>
      <c r="S11" s="59" t="s">
        <v>127</v>
      </c>
      <c r="T11" s="59" t="s">
        <v>128</v>
      </c>
      <c r="U11" s="59" t="s">
        <v>129</v>
      </c>
      <c r="V11" s="59" t="s">
        <v>130</v>
      </c>
      <c r="W11" s="58" t="s">
        <v>131</v>
      </c>
      <c r="X11" s="58" t="s">
        <v>132</v>
      </c>
      <c r="Y11" s="58" t="s">
        <v>133</v>
      </c>
      <c r="Z11" s="58" t="s">
        <v>134</v>
      </c>
      <c r="AA11" s="69">
        <v>26</v>
      </c>
      <c r="AB11" s="69">
        <v>27</v>
      </c>
      <c r="AC11" s="69">
        <v>28</v>
      </c>
      <c r="AD11" s="69">
        <v>29</v>
      </c>
      <c r="AE11" s="69">
        <v>30</v>
      </c>
      <c r="AF11" s="69">
        <v>31</v>
      </c>
      <c r="AG11" s="69">
        <v>32</v>
      </c>
      <c r="AH11" s="69">
        <v>33</v>
      </c>
    </row>
    <row r="12" spans="1:34" ht="18.75" x14ac:dyDescent="0.25">
      <c r="B12" s="126" t="s">
        <v>165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</row>
    <row r="13" spans="1:34" ht="26.1" customHeight="1" x14ac:dyDescent="0.25">
      <c r="B13" s="39">
        <v>1</v>
      </c>
      <c r="C13" s="73" t="s">
        <v>15</v>
      </c>
      <c r="D13" s="46"/>
      <c r="E13" s="74" t="s">
        <v>178</v>
      </c>
      <c r="F13" s="41">
        <f>SUM(G13:O13)</f>
        <v>55</v>
      </c>
      <c r="G13" s="75"/>
      <c r="H13" s="84"/>
      <c r="I13" s="84"/>
      <c r="J13" s="76"/>
      <c r="K13" s="84">
        <v>10</v>
      </c>
      <c r="L13" s="84">
        <v>20</v>
      </c>
      <c r="M13" s="84">
        <v>25</v>
      </c>
      <c r="N13" s="76"/>
      <c r="O13" s="85"/>
      <c r="P13" s="85"/>
      <c r="Q13" s="44"/>
      <c r="R13" s="44"/>
      <c r="S13" s="44"/>
      <c r="T13" s="45"/>
      <c r="U13" s="45"/>
      <c r="V13" s="46"/>
      <c r="W13" s="46"/>
      <c r="X13" s="46"/>
      <c r="Y13" s="46"/>
      <c r="Z13" s="48"/>
      <c r="AA13" s="46"/>
      <c r="AB13" s="32">
        <f>AA13*1.2</f>
        <v>0</v>
      </c>
      <c r="AC13" s="32">
        <f>F13*AA13</f>
        <v>0</v>
      </c>
      <c r="AD13" s="32">
        <f>AC13*1.2</f>
        <v>0</v>
      </c>
      <c r="AE13" s="46"/>
      <c r="AF13" s="47">
        <f>AE13*1.2</f>
        <v>0</v>
      </c>
      <c r="AG13" s="47">
        <f>AC13+AE13</f>
        <v>0</v>
      </c>
      <c r="AH13" s="48">
        <f>AG13*1.2</f>
        <v>0</v>
      </c>
    </row>
    <row r="14" spans="1:34" ht="26.1" customHeight="1" x14ac:dyDescent="0.25">
      <c r="B14" s="39">
        <v>2</v>
      </c>
      <c r="C14" s="77" t="s">
        <v>172</v>
      </c>
      <c r="D14" s="46"/>
      <c r="E14" s="68" t="s">
        <v>105</v>
      </c>
      <c r="F14" s="41">
        <f t="shared" ref="F14:F24" si="0">SUM(G14:O14)</f>
        <v>467</v>
      </c>
      <c r="G14" s="78"/>
      <c r="H14" s="87">
        <v>50</v>
      </c>
      <c r="I14" s="87">
        <v>70</v>
      </c>
      <c r="J14" s="87">
        <v>66</v>
      </c>
      <c r="K14" s="87">
        <v>105</v>
      </c>
      <c r="L14" s="87">
        <v>83</v>
      </c>
      <c r="M14" s="87">
        <v>72</v>
      </c>
      <c r="N14" s="87">
        <v>19</v>
      </c>
      <c r="O14" s="87">
        <v>2</v>
      </c>
      <c r="P14" s="42"/>
      <c r="Q14" s="45"/>
      <c r="R14" s="45"/>
      <c r="S14" s="45"/>
      <c r="T14" s="45"/>
      <c r="U14" s="45"/>
      <c r="V14" s="46"/>
      <c r="W14" s="46"/>
      <c r="X14" s="46"/>
      <c r="Y14" s="46"/>
      <c r="Z14" s="48"/>
      <c r="AA14" s="34"/>
      <c r="AB14" s="32">
        <f>AA14*1.2</f>
        <v>0</v>
      </c>
      <c r="AC14" s="32">
        <f>F14*AA14</f>
        <v>0</v>
      </c>
      <c r="AD14" s="32">
        <f>AC14*1.2</f>
        <v>0</v>
      </c>
      <c r="AE14" s="34"/>
      <c r="AF14" s="47">
        <f>AE14*1.2</f>
        <v>0</v>
      </c>
      <c r="AG14" s="47">
        <f t="shared" ref="AG14" si="1">AC14+AE14</f>
        <v>0</v>
      </c>
      <c r="AH14" s="48">
        <f t="shared" ref="AH14" si="2">AG14*1.2</f>
        <v>0</v>
      </c>
    </row>
    <row r="15" spans="1:34" ht="26.1" customHeight="1" x14ac:dyDescent="0.25">
      <c r="B15" s="39">
        <v>3</v>
      </c>
      <c r="C15" s="77" t="s">
        <v>173</v>
      </c>
      <c r="D15" s="67"/>
      <c r="E15" s="68" t="s">
        <v>105</v>
      </c>
      <c r="F15" s="41">
        <f t="shared" si="0"/>
        <v>56</v>
      </c>
      <c r="G15" s="81"/>
      <c r="H15" s="81"/>
      <c r="I15" s="81"/>
      <c r="J15" s="87">
        <v>1</v>
      </c>
      <c r="K15" s="87">
        <v>10</v>
      </c>
      <c r="L15" s="87">
        <v>20</v>
      </c>
      <c r="M15" s="87">
        <v>23</v>
      </c>
      <c r="N15" s="87">
        <v>2</v>
      </c>
      <c r="O15" s="81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34"/>
      <c r="AB15" s="32">
        <f>AA15*1.2</f>
        <v>0</v>
      </c>
      <c r="AC15" s="32">
        <f>F15*AA15</f>
        <v>0</v>
      </c>
      <c r="AD15" s="32">
        <f>AC15*1.2</f>
        <v>0</v>
      </c>
      <c r="AE15" s="34"/>
      <c r="AF15" s="47">
        <f t="shared" ref="AF15:AF24" si="3">AE15*1.2</f>
        <v>0</v>
      </c>
      <c r="AG15" s="47">
        <f t="shared" ref="AG15:AG24" si="4">AC15+AE15</f>
        <v>0</v>
      </c>
      <c r="AH15" s="48">
        <f t="shared" ref="AH15:AH24" si="5">AG15*1.2</f>
        <v>0</v>
      </c>
    </row>
    <row r="16" spans="1:34" ht="26.1" customHeight="1" x14ac:dyDescent="0.25">
      <c r="B16" s="39">
        <v>4</v>
      </c>
      <c r="C16" s="77" t="s">
        <v>166</v>
      </c>
      <c r="D16" s="34"/>
      <c r="E16" s="68" t="s">
        <v>105</v>
      </c>
      <c r="F16" s="41">
        <f t="shared" si="0"/>
        <v>169</v>
      </c>
      <c r="G16" s="78"/>
      <c r="H16" s="86"/>
      <c r="I16" s="86"/>
      <c r="J16" s="87">
        <v>9</v>
      </c>
      <c r="K16" s="87">
        <v>32</v>
      </c>
      <c r="L16" s="87">
        <v>57</v>
      </c>
      <c r="M16" s="87">
        <v>53</v>
      </c>
      <c r="N16" s="87">
        <v>16</v>
      </c>
      <c r="O16" s="87">
        <v>2</v>
      </c>
      <c r="P16" s="31"/>
      <c r="Q16" s="52"/>
      <c r="R16" s="52"/>
      <c r="S16" s="52"/>
      <c r="T16" s="36"/>
      <c r="U16" s="36"/>
      <c r="V16" s="34"/>
      <c r="W16" s="34"/>
      <c r="X16" s="34"/>
      <c r="Y16" s="34"/>
      <c r="Z16" s="79"/>
      <c r="AA16" s="46"/>
      <c r="AB16" s="32">
        <f>AA16*1.2</f>
        <v>0</v>
      </c>
      <c r="AC16" s="32">
        <f>F16*AA16</f>
        <v>0</v>
      </c>
      <c r="AD16" s="32">
        <f>AC16*1.2</f>
        <v>0</v>
      </c>
      <c r="AE16" s="34"/>
      <c r="AF16" s="47">
        <f t="shared" si="3"/>
        <v>0</v>
      </c>
      <c r="AG16" s="47">
        <f t="shared" si="4"/>
        <v>0</v>
      </c>
      <c r="AH16" s="48">
        <f t="shared" si="5"/>
        <v>0</v>
      </c>
    </row>
    <row r="17" spans="1:34" ht="26.1" customHeight="1" x14ac:dyDescent="0.25">
      <c r="B17" s="39">
        <v>5</v>
      </c>
      <c r="C17" s="77" t="s">
        <v>171</v>
      </c>
      <c r="D17" s="34"/>
      <c r="E17" s="69" t="s">
        <v>105</v>
      </c>
      <c r="F17" s="41">
        <f t="shared" si="0"/>
        <v>466</v>
      </c>
      <c r="G17" s="78"/>
      <c r="H17" s="86">
        <v>50</v>
      </c>
      <c r="I17" s="87">
        <v>70</v>
      </c>
      <c r="J17" s="87">
        <v>65</v>
      </c>
      <c r="K17" s="87">
        <v>105</v>
      </c>
      <c r="L17" s="87">
        <v>83</v>
      </c>
      <c r="M17" s="87">
        <v>72</v>
      </c>
      <c r="N17" s="87">
        <v>19</v>
      </c>
      <c r="O17" s="87">
        <v>2</v>
      </c>
      <c r="P17" s="31"/>
      <c r="Q17" s="52"/>
      <c r="R17" s="52"/>
      <c r="S17" s="52"/>
      <c r="T17" s="36"/>
      <c r="U17" s="36"/>
      <c r="V17" s="34"/>
      <c r="W17" s="34"/>
      <c r="X17" s="34"/>
      <c r="Y17" s="34"/>
      <c r="Z17" s="79"/>
      <c r="AA17" s="34"/>
      <c r="AB17" s="32">
        <f>AA17*1.2</f>
        <v>0</v>
      </c>
      <c r="AC17" s="32">
        <f>F20*AA17</f>
        <v>0</v>
      </c>
      <c r="AD17" s="32">
        <f>AC17*1.2</f>
        <v>0</v>
      </c>
      <c r="AE17" s="34"/>
      <c r="AF17" s="47">
        <f t="shared" si="3"/>
        <v>0</v>
      </c>
      <c r="AG17" s="47">
        <f t="shared" si="4"/>
        <v>0</v>
      </c>
      <c r="AH17" s="48">
        <f t="shared" si="5"/>
        <v>0</v>
      </c>
    </row>
    <row r="18" spans="1:34" ht="26.1" customHeight="1" x14ac:dyDescent="0.25">
      <c r="B18" s="39">
        <v>6</v>
      </c>
      <c r="C18" s="50" t="s">
        <v>169</v>
      </c>
      <c r="D18" s="34"/>
      <c r="E18" s="69" t="s">
        <v>105</v>
      </c>
      <c r="F18" s="41">
        <f t="shared" si="0"/>
        <v>133</v>
      </c>
      <c r="G18" s="80"/>
      <c r="H18" s="88"/>
      <c r="I18" s="88"/>
      <c r="J18" s="86"/>
      <c r="K18" s="86">
        <v>133</v>
      </c>
      <c r="L18" s="86"/>
      <c r="M18" s="86"/>
      <c r="N18" s="86"/>
      <c r="O18" s="30"/>
      <c r="P18" s="30"/>
      <c r="Q18" s="36"/>
      <c r="R18" s="36"/>
      <c r="S18" s="36"/>
      <c r="T18" s="36"/>
      <c r="U18" s="36"/>
      <c r="V18" s="34"/>
      <c r="W18" s="34"/>
      <c r="X18" s="34"/>
      <c r="Y18" s="34"/>
      <c r="Z18" s="79"/>
      <c r="AA18" s="34"/>
      <c r="AB18" s="32">
        <f>AA18*1.2</f>
        <v>0</v>
      </c>
      <c r="AC18" s="32">
        <f>F18*AA18</f>
        <v>0</v>
      </c>
      <c r="AD18" s="32">
        <f>AC18*1.2</f>
        <v>0</v>
      </c>
      <c r="AE18" s="34"/>
      <c r="AF18" s="47">
        <f t="shared" si="3"/>
        <v>0</v>
      </c>
      <c r="AG18" s="47">
        <f t="shared" si="4"/>
        <v>0</v>
      </c>
      <c r="AH18" s="48">
        <f t="shared" si="5"/>
        <v>0</v>
      </c>
    </row>
    <row r="19" spans="1:34" ht="26.1" customHeight="1" x14ac:dyDescent="0.25">
      <c r="B19" s="39">
        <v>7</v>
      </c>
      <c r="C19" s="50" t="s">
        <v>143</v>
      </c>
      <c r="D19" s="50"/>
      <c r="E19" s="93" t="s">
        <v>105</v>
      </c>
      <c r="F19" s="41">
        <f t="shared" si="0"/>
        <v>57</v>
      </c>
      <c r="G19" s="78"/>
      <c r="H19" s="78"/>
      <c r="I19" s="78"/>
      <c r="J19" s="86">
        <v>1</v>
      </c>
      <c r="K19" s="86">
        <v>11</v>
      </c>
      <c r="L19" s="86">
        <v>23</v>
      </c>
      <c r="M19" s="86">
        <v>12</v>
      </c>
      <c r="N19" s="86">
        <v>9</v>
      </c>
      <c r="O19" s="86">
        <v>1</v>
      </c>
      <c r="P19" s="30"/>
      <c r="Q19" s="36"/>
      <c r="R19" s="36"/>
      <c r="S19" s="36"/>
      <c r="T19" s="36"/>
      <c r="U19" s="36"/>
      <c r="V19" s="34"/>
      <c r="W19" s="34"/>
      <c r="X19" s="34"/>
      <c r="Y19" s="34"/>
      <c r="Z19" s="79"/>
      <c r="AA19" s="34"/>
      <c r="AB19" s="32">
        <f>AA19*1.2</f>
        <v>0</v>
      </c>
      <c r="AC19" s="32">
        <f>F19*AA19</f>
        <v>0</v>
      </c>
      <c r="AD19" s="32">
        <f>AC19*1.2</f>
        <v>0</v>
      </c>
      <c r="AE19" s="34"/>
      <c r="AF19" s="47">
        <f t="shared" si="3"/>
        <v>0</v>
      </c>
      <c r="AG19" s="47">
        <f t="shared" si="4"/>
        <v>0</v>
      </c>
      <c r="AH19" s="48">
        <f t="shared" si="5"/>
        <v>0</v>
      </c>
    </row>
    <row r="20" spans="1:34" ht="26.1" customHeight="1" x14ac:dyDescent="0.25">
      <c r="B20" s="39">
        <v>8</v>
      </c>
      <c r="C20" s="77" t="s">
        <v>177</v>
      </c>
      <c r="D20" s="34"/>
      <c r="E20" s="69" t="s">
        <v>105</v>
      </c>
      <c r="F20" s="41">
        <f t="shared" si="0"/>
        <v>55</v>
      </c>
      <c r="G20" s="80"/>
      <c r="H20" s="86"/>
      <c r="I20" s="88"/>
      <c r="J20" s="88"/>
      <c r="K20" s="87">
        <v>10</v>
      </c>
      <c r="L20" s="87">
        <v>20</v>
      </c>
      <c r="M20" s="87">
        <v>23</v>
      </c>
      <c r="N20" s="87">
        <v>2</v>
      </c>
      <c r="O20" s="89"/>
      <c r="P20" s="30"/>
      <c r="Q20" s="36"/>
      <c r="R20" s="36"/>
      <c r="S20" s="36"/>
      <c r="T20" s="36"/>
      <c r="U20" s="36"/>
      <c r="V20" s="34"/>
      <c r="W20" s="34"/>
      <c r="X20" s="34"/>
      <c r="Y20" s="34"/>
      <c r="Z20" s="79"/>
      <c r="AA20" s="34"/>
      <c r="AB20" s="32">
        <f>AA20*1.2</f>
        <v>0</v>
      </c>
      <c r="AC20" s="32">
        <f>F20*AA20</f>
        <v>0</v>
      </c>
      <c r="AD20" s="32">
        <f>AC20*1.2</f>
        <v>0</v>
      </c>
      <c r="AE20" s="34"/>
      <c r="AF20" s="47">
        <f t="shared" si="3"/>
        <v>0</v>
      </c>
      <c r="AG20" s="47">
        <f t="shared" si="4"/>
        <v>0</v>
      </c>
      <c r="AH20" s="48">
        <f t="shared" si="5"/>
        <v>0</v>
      </c>
    </row>
    <row r="21" spans="1:34" ht="26.1" customHeight="1" x14ac:dyDescent="0.25">
      <c r="B21" s="39">
        <v>9</v>
      </c>
      <c r="C21" s="82" t="s">
        <v>175</v>
      </c>
      <c r="D21" s="34"/>
      <c r="E21" s="69" t="s">
        <v>105</v>
      </c>
      <c r="F21" s="41">
        <f t="shared" si="0"/>
        <v>81</v>
      </c>
      <c r="G21" s="78"/>
      <c r="H21" s="86"/>
      <c r="I21" s="86"/>
      <c r="J21" s="87">
        <v>1</v>
      </c>
      <c r="K21" s="87">
        <v>14</v>
      </c>
      <c r="L21" s="87">
        <v>28</v>
      </c>
      <c r="M21" s="87">
        <v>32</v>
      </c>
      <c r="N21" s="87">
        <v>6</v>
      </c>
      <c r="O21" s="86"/>
      <c r="P21" s="31"/>
      <c r="Q21" s="52"/>
      <c r="R21" s="52"/>
      <c r="S21" s="52"/>
      <c r="T21" s="36"/>
      <c r="U21" s="36"/>
      <c r="V21" s="34"/>
      <c r="W21" s="34"/>
      <c r="X21" s="34"/>
      <c r="Y21" s="34"/>
      <c r="Z21" s="79"/>
      <c r="AA21" s="34"/>
      <c r="AB21" s="32">
        <f>AA21*1.2</f>
        <v>0</v>
      </c>
      <c r="AC21" s="32">
        <f>F21*AA21</f>
        <v>0</v>
      </c>
      <c r="AD21" s="32">
        <f>AC21*1.2</f>
        <v>0</v>
      </c>
      <c r="AE21" s="34"/>
      <c r="AF21" s="47">
        <f t="shared" si="3"/>
        <v>0</v>
      </c>
      <c r="AG21" s="47">
        <f t="shared" si="4"/>
        <v>0</v>
      </c>
      <c r="AH21" s="48">
        <f t="shared" si="5"/>
        <v>0</v>
      </c>
    </row>
    <row r="22" spans="1:34" ht="26.1" customHeight="1" x14ac:dyDescent="0.25">
      <c r="B22" s="39">
        <v>10</v>
      </c>
      <c r="C22" s="77" t="s">
        <v>176</v>
      </c>
      <c r="D22" s="34"/>
      <c r="E22" s="69" t="s">
        <v>105</v>
      </c>
      <c r="F22" s="41">
        <f t="shared" si="0"/>
        <v>502</v>
      </c>
      <c r="G22" s="78"/>
      <c r="H22" s="87">
        <v>50</v>
      </c>
      <c r="I22" s="87">
        <v>70</v>
      </c>
      <c r="J22" s="87">
        <v>74</v>
      </c>
      <c r="K22" s="87">
        <v>114</v>
      </c>
      <c r="L22" s="87">
        <v>90</v>
      </c>
      <c r="M22" s="87">
        <v>80</v>
      </c>
      <c r="N22" s="87">
        <v>22</v>
      </c>
      <c r="O22" s="87">
        <v>2</v>
      </c>
      <c r="P22" s="31"/>
      <c r="Q22" s="52"/>
      <c r="R22" s="52"/>
      <c r="S22" s="52"/>
      <c r="T22" s="36"/>
      <c r="U22" s="36"/>
      <c r="V22" s="34"/>
      <c r="W22" s="34"/>
      <c r="X22" s="34"/>
      <c r="Y22" s="34"/>
      <c r="Z22" s="79"/>
      <c r="AA22" s="34"/>
      <c r="AB22" s="32">
        <f>AA22*1.2</f>
        <v>0</v>
      </c>
      <c r="AC22" s="32">
        <f>F22*AA22</f>
        <v>0</v>
      </c>
      <c r="AD22" s="32">
        <f>AC22*1.2</f>
        <v>0</v>
      </c>
      <c r="AE22" s="34"/>
      <c r="AF22" s="47">
        <f t="shared" si="3"/>
        <v>0</v>
      </c>
      <c r="AG22" s="47">
        <f t="shared" si="4"/>
        <v>0</v>
      </c>
      <c r="AH22" s="48">
        <f t="shared" si="5"/>
        <v>0</v>
      </c>
    </row>
    <row r="23" spans="1:34" ht="26.1" customHeight="1" x14ac:dyDescent="0.25">
      <c r="B23" s="39">
        <v>11</v>
      </c>
      <c r="C23" s="77" t="s">
        <v>168</v>
      </c>
      <c r="D23" s="67"/>
      <c r="E23" s="69" t="s">
        <v>105</v>
      </c>
      <c r="F23" s="41">
        <f t="shared" si="0"/>
        <v>138</v>
      </c>
      <c r="G23" s="81"/>
      <c r="H23" s="81"/>
      <c r="I23" s="81"/>
      <c r="J23" s="87">
        <v>1</v>
      </c>
      <c r="K23" s="87">
        <v>24</v>
      </c>
      <c r="L23" s="87">
        <v>47</v>
      </c>
      <c r="M23" s="87">
        <v>48</v>
      </c>
      <c r="N23" s="87">
        <v>16</v>
      </c>
      <c r="O23" s="87">
        <v>2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32">
        <f>AA23*1.2</f>
        <v>0</v>
      </c>
      <c r="AC23" s="32">
        <f>F23*AA23</f>
        <v>0</v>
      </c>
      <c r="AD23" s="32">
        <f>AC23*1.2</f>
        <v>0</v>
      </c>
      <c r="AE23" s="34"/>
      <c r="AF23" s="47">
        <f t="shared" si="3"/>
        <v>0</v>
      </c>
      <c r="AG23" s="47">
        <f t="shared" si="4"/>
        <v>0</v>
      </c>
      <c r="AH23" s="48">
        <f t="shared" si="5"/>
        <v>0</v>
      </c>
    </row>
    <row r="24" spans="1:34" ht="26.1" customHeight="1" x14ac:dyDescent="0.25">
      <c r="B24" s="39">
        <v>12</v>
      </c>
      <c r="C24" s="77" t="s">
        <v>167</v>
      </c>
      <c r="D24" s="34"/>
      <c r="E24" s="69" t="s">
        <v>105</v>
      </c>
      <c r="F24" s="41">
        <f t="shared" si="0"/>
        <v>502</v>
      </c>
      <c r="G24" s="78"/>
      <c r="H24" s="87">
        <v>50</v>
      </c>
      <c r="I24" s="87">
        <v>70</v>
      </c>
      <c r="J24" s="87">
        <v>74</v>
      </c>
      <c r="K24" s="87">
        <v>114</v>
      </c>
      <c r="L24" s="87">
        <v>90</v>
      </c>
      <c r="M24" s="87">
        <v>80</v>
      </c>
      <c r="N24" s="87">
        <v>22</v>
      </c>
      <c r="O24" s="87">
        <v>2</v>
      </c>
      <c r="P24" s="30"/>
      <c r="Q24" s="36"/>
      <c r="R24" s="36"/>
      <c r="S24" s="36"/>
      <c r="T24" s="36"/>
      <c r="U24" s="36"/>
      <c r="V24" s="34"/>
      <c r="W24" s="34"/>
      <c r="X24" s="34"/>
      <c r="Y24" s="34"/>
      <c r="Z24" s="79"/>
      <c r="AA24" s="34"/>
      <c r="AB24" s="32">
        <f>AA24*1.2</f>
        <v>0</v>
      </c>
      <c r="AC24" s="32">
        <f>F24*AA24</f>
        <v>0</v>
      </c>
      <c r="AD24" s="32">
        <f>AC24*1.2</f>
        <v>0</v>
      </c>
      <c r="AE24" s="34"/>
      <c r="AF24" s="47">
        <f t="shared" si="3"/>
        <v>0</v>
      </c>
      <c r="AG24" s="47">
        <f t="shared" si="4"/>
        <v>0</v>
      </c>
      <c r="AH24" s="48">
        <f t="shared" si="5"/>
        <v>0</v>
      </c>
    </row>
    <row r="25" spans="1:34" ht="26.1" customHeight="1" x14ac:dyDescent="0.25">
      <c r="B25" s="103" t="s">
        <v>89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5"/>
      <c r="AG25" s="54">
        <f>SUM(AG13:AG24)</f>
        <v>0</v>
      </c>
      <c r="AH25" s="54">
        <f>SUM(AH13:AH24)</f>
        <v>0</v>
      </c>
    </row>
    <row r="26" spans="1:34" x14ac:dyDescent="0.25">
      <c r="D26" s="1"/>
      <c r="E26" s="1"/>
      <c r="H26" s="13"/>
      <c r="I26" s="13"/>
      <c r="J26" s="13"/>
      <c r="K26" s="12"/>
      <c r="L26" s="12"/>
      <c r="M26" s="12"/>
      <c r="N26" s="12"/>
      <c r="O26" s="13"/>
      <c r="P26" s="13"/>
      <c r="V26" s="2"/>
    </row>
    <row r="27" spans="1:34" ht="18.75" x14ac:dyDescent="0.3">
      <c r="B27" s="109" t="s">
        <v>136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83"/>
      <c r="N27" s="83"/>
      <c r="O27" s="83"/>
      <c r="P27" s="83"/>
      <c r="Q27" s="83"/>
      <c r="R27" s="83"/>
      <c r="S27" s="83"/>
      <c r="T27" s="83"/>
      <c r="U27" s="83"/>
      <c r="V27"/>
      <c r="W27"/>
      <c r="X27"/>
      <c r="Y27"/>
      <c r="Z27"/>
      <c r="AA27"/>
      <c r="AB27"/>
      <c r="AC27"/>
      <c r="AD27"/>
      <c r="AE27"/>
      <c r="AF27"/>
      <c r="AG27"/>
    </row>
    <row r="28" spans="1:34" ht="18.75" x14ac:dyDescent="0.3">
      <c r="B28" s="109" t="s">
        <v>137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83"/>
      <c r="S28" s="83"/>
      <c r="T28" s="83"/>
      <c r="U28" s="83"/>
      <c r="V28"/>
      <c r="W28"/>
      <c r="X28"/>
      <c r="Y28"/>
      <c r="Z28"/>
      <c r="AA28"/>
      <c r="AB28"/>
      <c r="AC28"/>
      <c r="AD28"/>
      <c r="AE28"/>
      <c r="AF28"/>
      <c r="AG28"/>
    </row>
    <row r="29" spans="1:34" ht="18.75" x14ac:dyDescent="0.3">
      <c r="B29" s="106" t="s">
        <v>170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7"/>
      <c r="M29" s="107"/>
      <c r="N29" s="108"/>
      <c r="O29" s="108"/>
      <c r="P29" s="108"/>
      <c r="Q29" s="108"/>
      <c r="R29" s="108"/>
      <c r="S29" s="108"/>
      <c r="T29" s="108"/>
      <c r="U29" s="108"/>
      <c r="V29"/>
      <c r="W29"/>
      <c r="X29"/>
      <c r="Y29"/>
      <c r="Z29"/>
      <c r="AA29"/>
      <c r="AB29"/>
      <c r="AC29"/>
      <c r="AD29"/>
      <c r="AE29"/>
      <c r="AF29"/>
      <c r="AG29"/>
    </row>
    <row r="30" spans="1:34" ht="15" x14ac:dyDescent="0.25">
      <c r="B30" s="21"/>
      <c r="C30" s="21"/>
      <c r="D30" s="20"/>
      <c r="E30" s="20"/>
      <c r="F30" s="20"/>
      <c r="G30" s="20"/>
      <c r="H30" s="20"/>
      <c r="I30" s="20"/>
      <c r="J30" s="20"/>
      <c r="K30" s="20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/>
      <c r="W30"/>
      <c r="X30"/>
      <c r="Y30"/>
      <c r="Z30"/>
      <c r="AA30"/>
      <c r="AB30"/>
      <c r="AC30"/>
      <c r="AD30"/>
      <c r="AE30"/>
      <c r="AF30"/>
      <c r="AG30"/>
    </row>
    <row r="31" spans="1:34" s="138" customFormat="1" ht="15.75" x14ac:dyDescent="0.25">
      <c r="A31" s="134"/>
      <c r="B31" s="135" t="s">
        <v>188</v>
      </c>
      <c r="C31" s="135"/>
      <c r="D31" s="136" t="s">
        <v>189</v>
      </c>
      <c r="E31" s="136"/>
      <c r="F31" s="135" t="s">
        <v>190</v>
      </c>
      <c r="G31" s="137"/>
      <c r="H31" s="137"/>
      <c r="I31" s="135"/>
      <c r="J31" s="135"/>
      <c r="K31" s="137"/>
      <c r="L31" s="137"/>
      <c r="M31" s="137"/>
      <c r="N31" s="137"/>
    </row>
    <row r="32" spans="1:34" s="138" customFormat="1" ht="15.75" x14ac:dyDescent="0.25">
      <c r="A32" s="134"/>
      <c r="B32" s="135"/>
      <c r="C32" s="135"/>
      <c r="D32" s="136"/>
      <c r="E32" s="136"/>
      <c r="F32" s="135"/>
      <c r="G32" s="137"/>
      <c r="H32" s="137"/>
      <c r="I32" s="135"/>
      <c r="J32" s="135"/>
      <c r="K32" s="137"/>
      <c r="L32" s="137"/>
      <c r="M32" s="137"/>
      <c r="N32" s="137"/>
    </row>
    <row r="33" spans="1:33" s="138" customFormat="1" ht="15.75" x14ac:dyDescent="0.25">
      <c r="A33" s="134"/>
      <c r="B33" s="135"/>
      <c r="C33" s="135"/>
      <c r="D33" s="136" t="s">
        <v>191</v>
      </c>
      <c r="E33" s="136"/>
      <c r="F33" s="135"/>
      <c r="G33" s="137"/>
      <c r="H33" s="137"/>
      <c r="I33" s="135"/>
      <c r="J33" s="135"/>
      <c r="K33" s="137"/>
      <c r="L33" s="137"/>
      <c r="M33" s="137"/>
      <c r="N33" s="137"/>
    </row>
    <row r="34" spans="1:33" s="139" customFormat="1" ht="15.75" x14ac:dyDescent="0.25">
      <c r="B34" s="140"/>
      <c r="C34" s="140"/>
      <c r="D34" s="141"/>
      <c r="E34" s="141"/>
      <c r="F34" s="141"/>
      <c r="G34" s="141"/>
      <c r="H34" s="141"/>
      <c r="I34" s="141"/>
      <c r="J34" s="141"/>
      <c r="K34" s="141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</row>
    <row r="35" spans="1:33" ht="15" x14ac:dyDescent="0.25">
      <c r="B35" s="21"/>
      <c r="C35" s="21"/>
      <c r="D35" s="20"/>
      <c r="E35" s="20"/>
      <c r="F35" s="20"/>
      <c r="G35" s="20"/>
      <c r="H35" s="20"/>
      <c r="I35" s="20"/>
      <c r="J35" s="20"/>
      <c r="K35" s="20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8.75" x14ac:dyDescent="0.3">
      <c r="B36" s="127"/>
      <c r="C36" s="127"/>
      <c r="D36" s="28"/>
      <c r="E36" s="127"/>
      <c r="F36" s="127"/>
      <c r="G36" s="127"/>
      <c r="H36" s="18"/>
      <c r="I36" s="18"/>
      <c r="J36" s="20"/>
      <c r="K36" s="20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33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</sheetData>
  <mergeCells count="27">
    <mergeCell ref="B36:C36"/>
    <mergeCell ref="E36:G36"/>
    <mergeCell ref="B29:U29"/>
    <mergeCell ref="AB9:AB10"/>
    <mergeCell ref="AC9:AC10"/>
    <mergeCell ref="AD9:AD10"/>
    <mergeCell ref="AE9:AE10"/>
    <mergeCell ref="B12:AH12"/>
    <mergeCell ref="B25:AF25"/>
    <mergeCell ref="B27:L27"/>
    <mergeCell ref="B28:Q28"/>
    <mergeCell ref="AF9:AF10"/>
    <mergeCell ref="AG9:AG10"/>
    <mergeCell ref="B1:AH1"/>
    <mergeCell ref="B6:AH6"/>
    <mergeCell ref="B7:AH7"/>
    <mergeCell ref="B8:B10"/>
    <mergeCell ref="C8:C10"/>
    <mergeCell ref="D8:D10"/>
    <mergeCell ref="E8:E10"/>
    <mergeCell ref="F8:F10"/>
    <mergeCell ref="G8:Z8"/>
    <mergeCell ref="AA9:AA10"/>
    <mergeCell ref="AH9:AH10"/>
    <mergeCell ref="B2:AH2"/>
    <mergeCell ref="B3:AH3"/>
    <mergeCell ref="B4:A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H36"/>
  <sheetViews>
    <sheetView tabSelected="1" topLeftCell="A4" zoomScale="85" zoomScaleNormal="85" workbookViewId="0">
      <selection activeCell="F20" sqref="F20"/>
    </sheetView>
  </sheetViews>
  <sheetFormatPr defaultColWidth="8.85546875" defaultRowHeight="12.75" x14ac:dyDescent="0.25"/>
  <cols>
    <col min="1" max="1" width="2.28515625" style="1" customWidth="1"/>
    <col min="2" max="2" width="3.7109375" style="4" bestFit="1" customWidth="1"/>
    <col min="3" max="3" width="61.140625" style="1" customWidth="1"/>
    <col min="4" max="4" width="19.42578125" style="1" customWidth="1"/>
    <col min="5" max="5" width="10" style="1" customWidth="1"/>
    <col min="6" max="6" width="12.140625" style="2" customWidth="1"/>
    <col min="7" max="9" width="4.85546875" style="2" customWidth="1"/>
    <col min="10" max="14" width="5" style="2" customWidth="1"/>
    <col min="15" max="19" width="5.28515625" style="2" customWidth="1"/>
    <col min="20" max="22" width="6.28515625" style="2" customWidth="1"/>
    <col min="23" max="26" width="6.28515625" style="1" customWidth="1"/>
    <col min="27" max="27" width="12.42578125" style="1" customWidth="1"/>
    <col min="28" max="28" width="13" style="1" customWidth="1"/>
    <col min="29" max="29" width="14.42578125" style="1" customWidth="1"/>
    <col min="30" max="30" width="13" style="1" customWidth="1"/>
    <col min="31" max="34" width="15.85546875" style="1" customWidth="1"/>
    <col min="35" max="16384" width="8.85546875" style="1"/>
  </cols>
  <sheetData>
    <row r="1" spans="1:34" ht="19.5" customHeight="1" x14ac:dyDescent="0.3">
      <c r="A1" s="128"/>
      <c r="B1" s="132" t="s">
        <v>193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24.75" customHeight="1" x14ac:dyDescent="0.3">
      <c r="A2" s="128"/>
      <c r="B2" s="132" t="s">
        <v>192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 t="s">
        <v>192</v>
      </c>
    </row>
    <row r="3" spans="1:34" ht="21.75" customHeight="1" x14ac:dyDescent="0.3">
      <c r="A3" s="128"/>
      <c r="B3" s="132" t="s">
        <v>194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34" ht="35.1" customHeight="1" x14ac:dyDescent="0.3">
      <c r="A4" s="128"/>
      <c r="B4" s="132" t="s">
        <v>195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</row>
    <row r="5" spans="1:34" ht="35.1" customHeight="1" x14ac:dyDescent="0.25">
      <c r="B5" s="129" t="s">
        <v>145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1"/>
    </row>
    <row r="6" spans="1:34" ht="20.100000000000001" customHeight="1" x14ac:dyDescent="0.25">
      <c r="B6" s="113" t="s">
        <v>180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5"/>
    </row>
    <row r="7" spans="1:34" s="3" customFormat="1" ht="18" customHeight="1" x14ac:dyDescent="0.25">
      <c r="B7" s="116" t="s">
        <v>0</v>
      </c>
      <c r="C7" s="118" t="s">
        <v>1</v>
      </c>
      <c r="D7" s="118" t="s">
        <v>106</v>
      </c>
      <c r="E7" s="118" t="s">
        <v>103</v>
      </c>
      <c r="F7" s="118" t="s">
        <v>144</v>
      </c>
      <c r="G7" s="98" t="s">
        <v>12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22"/>
      <c r="AB7" s="22"/>
      <c r="AC7" s="22"/>
      <c r="AD7" s="23"/>
      <c r="AE7" s="23"/>
      <c r="AF7" s="23"/>
      <c r="AG7" s="23"/>
      <c r="AH7" s="24"/>
    </row>
    <row r="8" spans="1:34" s="3" customFormat="1" ht="27.95" customHeight="1" x14ac:dyDescent="0.25">
      <c r="B8" s="116"/>
      <c r="C8" s="118"/>
      <c r="D8" s="118"/>
      <c r="E8" s="118"/>
      <c r="F8" s="118"/>
      <c r="G8" s="55" t="s">
        <v>80</v>
      </c>
      <c r="H8" s="55" t="s">
        <v>17</v>
      </c>
      <c r="I8" s="56" t="s">
        <v>16</v>
      </c>
      <c r="J8" s="57" t="s">
        <v>2</v>
      </c>
      <c r="K8" s="55" t="s">
        <v>3</v>
      </c>
      <c r="L8" s="55" t="s">
        <v>4</v>
      </c>
      <c r="M8" s="55" t="s">
        <v>5</v>
      </c>
      <c r="N8" s="55" t="s">
        <v>93</v>
      </c>
      <c r="O8" s="55" t="s">
        <v>81</v>
      </c>
      <c r="P8" s="56">
        <v>48</v>
      </c>
      <c r="Q8" s="55">
        <v>50</v>
      </c>
      <c r="R8" s="55">
        <v>52</v>
      </c>
      <c r="S8" s="55">
        <v>54</v>
      </c>
      <c r="T8" s="55">
        <v>56</v>
      </c>
      <c r="U8" s="55" t="s">
        <v>154</v>
      </c>
      <c r="V8" s="55" t="s">
        <v>150</v>
      </c>
      <c r="W8" s="55" t="s">
        <v>151</v>
      </c>
      <c r="X8" s="55" t="s">
        <v>152</v>
      </c>
      <c r="Y8" s="55" t="s">
        <v>153</v>
      </c>
      <c r="Z8" s="55" t="s">
        <v>155</v>
      </c>
      <c r="AA8" s="120" t="s">
        <v>107</v>
      </c>
      <c r="AB8" s="120" t="s">
        <v>108</v>
      </c>
      <c r="AC8" s="120" t="s">
        <v>109</v>
      </c>
      <c r="AD8" s="96" t="s">
        <v>110</v>
      </c>
      <c r="AE8" s="96" t="s">
        <v>111</v>
      </c>
      <c r="AF8" s="96" t="s">
        <v>112</v>
      </c>
      <c r="AG8" s="96" t="s">
        <v>113</v>
      </c>
      <c r="AH8" s="96" t="s">
        <v>114</v>
      </c>
    </row>
    <row r="9" spans="1:34" s="3" customFormat="1" ht="41.1" customHeight="1" x14ac:dyDescent="0.25">
      <c r="B9" s="117"/>
      <c r="C9" s="119"/>
      <c r="D9" s="119"/>
      <c r="E9" s="119"/>
      <c r="F9" s="119"/>
      <c r="G9" s="58" t="s">
        <v>91</v>
      </c>
      <c r="H9" s="58" t="s">
        <v>92</v>
      </c>
      <c r="I9" s="58" t="s">
        <v>86</v>
      </c>
      <c r="J9" s="59">
        <v>6</v>
      </c>
      <c r="K9" s="59" t="s">
        <v>6</v>
      </c>
      <c r="L9" s="59">
        <v>7</v>
      </c>
      <c r="M9" s="59" t="s">
        <v>7</v>
      </c>
      <c r="N9" s="59">
        <v>8</v>
      </c>
      <c r="O9" s="59" t="s">
        <v>8</v>
      </c>
      <c r="P9" s="59">
        <v>9</v>
      </c>
      <c r="Q9" s="59" t="s">
        <v>9</v>
      </c>
      <c r="R9" s="59">
        <v>10</v>
      </c>
      <c r="S9" s="59" t="s">
        <v>10</v>
      </c>
      <c r="T9" s="59">
        <v>11</v>
      </c>
      <c r="U9" s="59" t="s">
        <v>11</v>
      </c>
      <c r="V9" s="59">
        <v>12</v>
      </c>
      <c r="W9" s="62" t="s">
        <v>13</v>
      </c>
      <c r="X9" s="62" t="s">
        <v>122</v>
      </c>
      <c r="Y9" s="62" t="s">
        <v>14</v>
      </c>
      <c r="Z9" s="62" t="s">
        <v>123</v>
      </c>
      <c r="AA9" s="120"/>
      <c r="AB9" s="120"/>
      <c r="AC9" s="120"/>
      <c r="AD9" s="97"/>
      <c r="AE9" s="97"/>
      <c r="AF9" s="97"/>
      <c r="AG9" s="97"/>
      <c r="AH9" s="97"/>
    </row>
    <row r="10" spans="1:34" s="3" customFormat="1" ht="30" customHeight="1" x14ac:dyDescent="0.25">
      <c r="B10" s="25">
        <v>1</v>
      </c>
      <c r="C10" s="25">
        <v>2</v>
      </c>
      <c r="D10" s="25">
        <v>3</v>
      </c>
      <c r="E10" s="25">
        <v>4</v>
      </c>
      <c r="F10" s="25" t="s">
        <v>135</v>
      </c>
      <c r="G10" s="58" t="s">
        <v>115</v>
      </c>
      <c r="H10" s="58" t="s">
        <v>116</v>
      </c>
      <c r="I10" s="58" t="s">
        <v>117</v>
      </c>
      <c r="J10" s="59" t="s">
        <v>118</v>
      </c>
      <c r="K10" s="59" t="s">
        <v>119</v>
      </c>
      <c r="L10" s="59" t="s">
        <v>120</v>
      </c>
      <c r="M10" s="59" t="s">
        <v>121</v>
      </c>
      <c r="N10" s="59" t="s">
        <v>122</v>
      </c>
      <c r="O10" s="59" t="s">
        <v>123</v>
      </c>
      <c r="P10" s="59" t="s">
        <v>124</v>
      </c>
      <c r="Q10" s="59" t="s">
        <v>125</v>
      </c>
      <c r="R10" s="59" t="s">
        <v>126</v>
      </c>
      <c r="S10" s="59" t="s">
        <v>127</v>
      </c>
      <c r="T10" s="59" t="s">
        <v>128</v>
      </c>
      <c r="U10" s="59" t="s">
        <v>129</v>
      </c>
      <c r="V10" s="59" t="s">
        <v>130</v>
      </c>
      <c r="W10" s="58" t="s">
        <v>131</v>
      </c>
      <c r="X10" s="58" t="s">
        <v>132</v>
      </c>
      <c r="Y10" s="58" t="s">
        <v>133</v>
      </c>
      <c r="Z10" s="58" t="s">
        <v>134</v>
      </c>
      <c r="AA10" s="69">
        <v>26</v>
      </c>
      <c r="AB10" s="69">
        <v>27</v>
      </c>
      <c r="AC10" s="69">
        <v>28</v>
      </c>
      <c r="AD10" s="69">
        <v>29</v>
      </c>
      <c r="AE10" s="69">
        <v>30</v>
      </c>
      <c r="AF10" s="69">
        <v>31</v>
      </c>
      <c r="AG10" s="69">
        <v>32</v>
      </c>
      <c r="AH10" s="69">
        <v>33</v>
      </c>
    </row>
    <row r="11" spans="1:34" ht="26.1" customHeight="1" x14ac:dyDescent="0.25">
      <c r="B11" s="100" t="s">
        <v>174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</row>
    <row r="12" spans="1:34" ht="39" customHeight="1" x14ac:dyDescent="0.25">
      <c r="B12" s="49">
        <v>1</v>
      </c>
      <c r="C12" s="91" t="s">
        <v>181</v>
      </c>
      <c r="D12" s="35"/>
      <c r="E12" s="69" t="s">
        <v>105</v>
      </c>
      <c r="F12" s="35">
        <v>125</v>
      </c>
      <c r="G12" s="35"/>
      <c r="H12" s="35"/>
      <c r="I12" s="35"/>
      <c r="J12" s="35"/>
      <c r="K12" s="35"/>
      <c r="L12" s="35"/>
      <c r="M12" s="35"/>
      <c r="N12" s="35"/>
      <c r="O12" s="51"/>
      <c r="P12" s="35">
        <v>7</v>
      </c>
      <c r="Q12" s="35">
        <v>27</v>
      </c>
      <c r="R12" s="36">
        <v>27</v>
      </c>
      <c r="S12" s="36">
        <v>25</v>
      </c>
      <c r="T12" s="37">
        <v>14</v>
      </c>
      <c r="U12" s="36">
        <v>5</v>
      </c>
      <c r="V12" s="36">
        <v>5</v>
      </c>
      <c r="W12" s="36">
        <v>6</v>
      </c>
      <c r="X12" s="37">
        <v>5</v>
      </c>
      <c r="Y12" s="37">
        <v>4</v>
      </c>
      <c r="Z12" s="34"/>
      <c r="AA12" s="34"/>
      <c r="AB12" s="32">
        <f>AA12*1.2</f>
        <v>0</v>
      </c>
      <c r="AC12" s="32">
        <f>F12*AA12</f>
        <v>0</v>
      </c>
      <c r="AD12" s="32">
        <f>AC12*1.2</f>
        <v>0</v>
      </c>
      <c r="AE12" s="53"/>
      <c r="AF12" s="47">
        <f>AE12*1.2</f>
        <v>0</v>
      </c>
      <c r="AG12" s="47">
        <f>AC12+AE12</f>
        <v>0</v>
      </c>
      <c r="AH12" s="48">
        <f>AG12*1.2</f>
        <v>0</v>
      </c>
    </row>
    <row r="13" spans="1:34" ht="39" customHeight="1" x14ac:dyDescent="0.25">
      <c r="B13" s="49">
        <v>2</v>
      </c>
      <c r="C13" s="91" t="s">
        <v>182</v>
      </c>
      <c r="D13" s="35"/>
      <c r="E13" s="90" t="s">
        <v>105</v>
      </c>
      <c r="F13" s="35">
        <v>125</v>
      </c>
      <c r="G13" s="35"/>
      <c r="H13" s="35"/>
      <c r="I13" s="35"/>
      <c r="J13" s="35"/>
      <c r="K13" s="35"/>
      <c r="L13" s="35"/>
      <c r="M13" s="35"/>
      <c r="N13" s="35"/>
      <c r="O13" s="51"/>
      <c r="P13" s="35">
        <v>7</v>
      </c>
      <c r="Q13" s="35">
        <v>27</v>
      </c>
      <c r="R13" s="36">
        <v>27</v>
      </c>
      <c r="S13" s="36">
        <v>25</v>
      </c>
      <c r="T13" s="37">
        <v>14</v>
      </c>
      <c r="U13" s="36">
        <v>5</v>
      </c>
      <c r="V13" s="36">
        <v>5</v>
      </c>
      <c r="W13" s="36">
        <v>6</v>
      </c>
      <c r="X13" s="37">
        <v>5</v>
      </c>
      <c r="Y13" s="37">
        <v>4</v>
      </c>
      <c r="Z13" s="34"/>
      <c r="AA13" s="34"/>
      <c r="AB13" s="32">
        <f>AA13*1.2</f>
        <v>0</v>
      </c>
      <c r="AC13" s="32">
        <f t="shared" ref="AC13:AC20" si="0">F13*AA13</f>
        <v>0</v>
      </c>
      <c r="AD13" s="32">
        <f t="shared" ref="AD13:AD20" si="1">AC13*1.2</f>
        <v>0</v>
      </c>
      <c r="AE13" s="53"/>
      <c r="AF13" s="47">
        <f t="shared" ref="AF13:AF20" si="2">AE13*1.2</f>
        <v>0</v>
      </c>
      <c r="AG13" s="47">
        <f t="shared" ref="AG13:AG20" si="3">AC13+AE13</f>
        <v>0</v>
      </c>
      <c r="AH13" s="48">
        <f t="shared" ref="AH13:AH20" si="4">AG13*1.2</f>
        <v>0</v>
      </c>
    </row>
    <row r="14" spans="1:34" ht="39" customHeight="1" x14ac:dyDescent="0.25">
      <c r="B14" s="49">
        <v>3</v>
      </c>
      <c r="C14" s="91" t="s">
        <v>183</v>
      </c>
      <c r="D14" s="35"/>
      <c r="E14" s="90" t="s">
        <v>105</v>
      </c>
      <c r="F14" s="35">
        <v>125</v>
      </c>
      <c r="G14" s="35"/>
      <c r="H14" s="35"/>
      <c r="I14" s="35"/>
      <c r="J14" s="35"/>
      <c r="K14" s="35"/>
      <c r="L14" s="35"/>
      <c r="M14" s="35"/>
      <c r="N14" s="35"/>
      <c r="O14" s="51"/>
      <c r="P14" s="35">
        <v>7</v>
      </c>
      <c r="Q14" s="35">
        <v>27</v>
      </c>
      <c r="R14" s="36">
        <v>27</v>
      </c>
      <c r="S14" s="36">
        <v>25</v>
      </c>
      <c r="T14" s="37">
        <v>14</v>
      </c>
      <c r="U14" s="36">
        <v>5</v>
      </c>
      <c r="V14" s="36">
        <v>5</v>
      </c>
      <c r="W14" s="36">
        <v>6</v>
      </c>
      <c r="X14" s="37">
        <v>5</v>
      </c>
      <c r="Y14" s="37">
        <v>4</v>
      </c>
      <c r="Z14" s="34"/>
      <c r="AA14" s="34"/>
      <c r="AB14" s="32">
        <f t="shared" ref="AB14:AB20" si="5">AA14*1.2</f>
        <v>0</v>
      </c>
      <c r="AC14" s="32">
        <f t="shared" si="0"/>
        <v>0</v>
      </c>
      <c r="AD14" s="32">
        <f t="shared" si="1"/>
        <v>0</v>
      </c>
      <c r="AE14" s="53"/>
      <c r="AF14" s="47">
        <f>AE14*1.2</f>
        <v>0</v>
      </c>
      <c r="AG14" s="47">
        <f t="shared" si="3"/>
        <v>0</v>
      </c>
      <c r="AH14" s="48">
        <f t="shared" si="4"/>
        <v>0</v>
      </c>
    </row>
    <row r="15" spans="1:34" ht="39" customHeight="1" x14ac:dyDescent="0.25">
      <c r="B15" s="49">
        <v>4</v>
      </c>
      <c r="C15" s="50" t="s">
        <v>184</v>
      </c>
      <c r="D15" s="35"/>
      <c r="E15" s="90" t="s">
        <v>187</v>
      </c>
      <c r="F15" s="35">
        <v>250</v>
      </c>
      <c r="G15" s="35"/>
      <c r="H15" s="35"/>
      <c r="I15" s="35"/>
      <c r="J15" s="35"/>
      <c r="K15" s="35">
        <v>100</v>
      </c>
      <c r="L15" s="35">
        <v>150</v>
      </c>
      <c r="M15" s="35"/>
      <c r="N15" s="35"/>
      <c r="O15" s="51"/>
      <c r="P15" s="35"/>
      <c r="Q15" s="35"/>
      <c r="R15" s="36"/>
      <c r="S15" s="36"/>
      <c r="T15" s="37"/>
      <c r="U15" s="36"/>
      <c r="V15" s="36"/>
      <c r="W15" s="36"/>
      <c r="X15" s="37"/>
      <c r="Y15" s="37"/>
      <c r="Z15" s="34"/>
      <c r="AA15" s="34"/>
      <c r="AB15" s="32">
        <f t="shared" si="5"/>
        <v>0</v>
      </c>
      <c r="AC15" s="32">
        <f t="shared" si="0"/>
        <v>0</v>
      </c>
      <c r="AD15" s="32">
        <f t="shared" si="1"/>
        <v>0</v>
      </c>
      <c r="AE15" s="53"/>
      <c r="AF15" s="47">
        <f t="shared" si="2"/>
        <v>0</v>
      </c>
      <c r="AG15" s="47">
        <f t="shared" si="3"/>
        <v>0</v>
      </c>
      <c r="AH15" s="48">
        <f t="shared" si="4"/>
        <v>0</v>
      </c>
    </row>
    <row r="16" spans="1:34" ht="39" customHeight="1" x14ac:dyDescent="0.25">
      <c r="B16" s="49">
        <v>5</v>
      </c>
      <c r="C16" s="50" t="s">
        <v>185</v>
      </c>
      <c r="D16" s="35"/>
      <c r="E16" s="90" t="s">
        <v>187</v>
      </c>
      <c r="F16" s="35">
        <v>250</v>
      </c>
      <c r="G16" s="35"/>
      <c r="H16" s="35"/>
      <c r="I16" s="35"/>
      <c r="J16" s="35"/>
      <c r="K16" s="35">
        <v>100</v>
      </c>
      <c r="L16" s="35">
        <v>150</v>
      </c>
      <c r="M16" s="35"/>
      <c r="N16" s="35"/>
      <c r="O16" s="51"/>
      <c r="P16" s="35"/>
      <c r="Q16" s="35"/>
      <c r="R16" s="36"/>
      <c r="S16" s="36"/>
      <c r="T16" s="37"/>
      <c r="U16" s="36"/>
      <c r="V16" s="36"/>
      <c r="W16" s="36"/>
      <c r="X16" s="37"/>
      <c r="Y16" s="37"/>
      <c r="Z16" s="34"/>
      <c r="AA16" s="34"/>
      <c r="AB16" s="32">
        <f t="shared" si="5"/>
        <v>0</v>
      </c>
      <c r="AC16" s="32">
        <f t="shared" si="0"/>
        <v>0</v>
      </c>
      <c r="AD16" s="32">
        <f t="shared" si="1"/>
        <v>0</v>
      </c>
      <c r="AE16" s="53"/>
      <c r="AF16" s="47">
        <f t="shared" si="2"/>
        <v>0</v>
      </c>
      <c r="AG16" s="47">
        <f t="shared" si="3"/>
        <v>0</v>
      </c>
      <c r="AH16" s="48">
        <f t="shared" si="4"/>
        <v>0</v>
      </c>
    </row>
    <row r="17" spans="1:34" ht="39" customHeight="1" x14ac:dyDescent="0.25">
      <c r="B17" s="49">
        <v>6</v>
      </c>
      <c r="C17" s="50" t="s">
        <v>186</v>
      </c>
      <c r="D17" s="35"/>
      <c r="E17" s="90" t="s">
        <v>187</v>
      </c>
      <c r="F17" s="35">
        <v>250</v>
      </c>
      <c r="G17" s="35"/>
      <c r="H17" s="35"/>
      <c r="I17" s="35"/>
      <c r="J17" s="35"/>
      <c r="K17" s="35">
        <v>100</v>
      </c>
      <c r="L17" s="35">
        <v>150</v>
      </c>
      <c r="M17" s="35"/>
      <c r="N17" s="35"/>
      <c r="O17" s="51"/>
      <c r="P17" s="35"/>
      <c r="Q17" s="35"/>
      <c r="R17" s="36"/>
      <c r="S17" s="36"/>
      <c r="T17" s="37"/>
      <c r="U17" s="36"/>
      <c r="V17" s="36"/>
      <c r="W17" s="36"/>
      <c r="X17" s="37"/>
      <c r="Y17" s="37"/>
      <c r="Z17" s="34"/>
      <c r="AA17" s="34"/>
      <c r="AB17" s="32">
        <f t="shared" si="5"/>
        <v>0</v>
      </c>
      <c r="AC17" s="32">
        <f t="shared" si="0"/>
        <v>0</v>
      </c>
      <c r="AD17" s="32">
        <f t="shared" si="1"/>
        <v>0</v>
      </c>
      <c r="AE17" s="53"/>
      <c r="AF17" s="47">
        <f t="shared" si="2"/>
        <v>0</v>
      </c>
      <c r="AG17" s="47">
        <f t="shared" si="3"/>
        <v>0</v>
      </c>
      <c r="AH17" s="48">
        <f t="shared" si="4"/>
        <v>0</v>
      </c>
    </row>
    <row r="18" spans="1:34" ht="24.95" customHeight="1" x14ac:dyDescent="0.25">
      <c r="B18" s="49">
        <v>7</v>
      </c>
      <c r="C18" s="50" t="s">
        <v>156</v>
      </c>
      <c r="D18" s="35"/>
      <c r="E18" s="55" t="s">
        <v>104</v>
      </c>
      <c r="F18" s="35">
        <v>60</v>
      </c>
      <c r="G18" s="35"/>
      <c r="H18" s="35"/>
      <c r="I18" s="35"/>
      <c r="J18" s="35"/>
      <c r="K18" s="35"/>
      <c r="L18" s="35"/>
      <c r="M18" s="35"/>
      <c r="N18" s="35"/>
      <c r="O18" s="51"/>
      <c r="P18" s="35"/>
      <c r="Q18" s="35"/>
      <c r="R18" s="36"/>
      <c r="S18" s="36"/>
      <c r="T18" s="37"/>
      <c r="U18" s="36"/>
      <c r="V18" s="36"/>
      <c r="W18" s="36"/>
      <c r="X18" s="37"/>
      <c r="Y18" s="37"/>
      <c r="Z18" s="34"/>
      <c r="AA18" s="34"/>
      <c r="AB18" s="32">
        <f t="shared" si="5"/>
        <v>0</v>
      </c>
      <c r="AC18" s="32">
        <f t="shared" si="0"/>
        <v>0</v>
      </c>
      <c r="AD18" s="32">
        <f t="shared" si="1"/>
        <v>0</v>
      </c>
      <c r="AE18" s="53"/>
      <c r="AF18" s="47">
        <f t="shared" si="2"/>
        <v>0</v>
      </c>
      <c r="AG18" s="47">
        <f t="shared" si="3"/>
        <v>0</v>
      </c>
      <c r="AH18" s="48">
        <f t="shared" si="4"/>
        <v>0</v>
      </c>
    </row>
    <row r="19" spans="1:34" ht="24.95" customHeight="1" x14ac:dyDescent="0.25">
      <c r="B19" s="49">
        <v>8</v>
      </c>
      <c r="C19" s="50" t="s">
        <v>157</v>
      </c>
      <c r="D19" s="35"/>
      <c r="E19" s="55" t="s">
        <v>104</v>
      </c>
      <c r="F19" s="35">
        <v>360</v>
      </c>
      <c r="G19" s="35"/>
      <c r="H19" s="35"/>
      <c r="I19" s="35"/>
      <c r="J19" s="35"/>
      <c r="K19" s="35"/>
      <c r="L19" s="35"/>
      <c r="M19" s="35"/>
      <c r="N19" s="35"/>
      <c r="O19" s="51"/>
      <c r="P19" s="35"/>
      <c r="Q19" s="35"/>
      <c r="R19" s="36"/>
      <c r="S19" s="36"/>
      <c r="T19" s="36"/>
      <c r="U19" s="36"/>
      <c r="V19" s="36"/>
      <c r="W19" s="34"/>
      <c r="X19" s="34"/>
      <c r="Y19" s="34"/>
      <c r="Z19" s="34"/>
      <c r="AA19" s="34"/>
      <c r="AB19" s="32">
        <f t="shared" si="5"/>
        <v>0</v>
      </c>
      <c r="AC19" s="32">
        <f t="shared" si="0"/>
        <v>0</v>
      </c>
      <c r="AD19" s="32">
        <f t="shared" si="1"/>
        <v>0</v>
      </c>
      <c r="AE19" s="53"/>
      <c r="AF19" s="47">
        <f t="shared" si="2"/>
        <v>0</v>
      </c>
      <c r="AG19" s="47">
        <f t="shared" si="3"/>
        <v>0</v>
      </c>
      <c r="AH19" s="48">
        <f t="shared" si="4"/>
        <v>0</v>
      </c>
    </row>
    <row r="20" spans="1:34" ht="24.95" customHeight="1" x14ac:dyDescent="0.25">
      <c r="B20" s="49">
        <v>9</v>
      </c>
      <c r="C20" s="50" t="s">
        <v>158</v>
      </c>
      <c r="D20" s="35"/>
      <c r="E20" s="55" t="s">
        <v>104</v>
      </c>
      <c r="F20" s="35">
        <v>90</v>
      </c>
      <c r="G20" s="35"/>
      <c r="H20" s="35"/>
      <c r="I20" s="35"/>
      <c r="J20" s="35"/>
      <c r="K20" s="35"/>
      <c r="L20" s="35"/>
      <c r="M20" s="35"/>
      <c r="N20" s="35"/>
      <c r="O20" s="51"/>
      <c r="P20" s="35"/>
      <c r="Q20" s="35"/>
      <c r="R20" s="36"/>
      <c r="S20" s="36"/>
      <c r="T20" s="36"/>
      <c r="U20" s="36"/>
      <c r="V20" s="36"/>
      <c r="W20" s="34"/>
      <c r="X20" s="34"/>
      <c r="Y20" s="34"/>
      <c r="Z20" s="34"/>
      <c r="AA20" s="34"/>
      <c r="AB20" s="32">
        <f t="shared" si="5"/>
        <v>0</v>
      </c>
      <c r="AC20" s="32">
        <f t="shared" si="0"/>
        <v>0</v>
      </c>
      <c r="AD20" s="32">
        <f t="shared" si="1"/>
        <v>0</v>
      </c>
      <c r="AE20" s="53"/>
      <c r="AF20" s="47">
        <f t="shared" si="2"/>
        <v>0</v>
      </c>
      <c r="AG20" s="47">
        <f t="shared" si="3"/>
        <v>0</v>
      </c>
      <c r="AH20" s="48">
        <f t="shared" si="4"/>
        <v>0</v>
      </c>
    </row>
    <row r="21" spans="1:34" s="5" customFormat="1" ht="26.1" customHeight="1" x14ac:dyDescent="0.25">
      <c r="B21" s="103" t="s">
        <v>89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54">
        <f>SUM(AG12:AG20)</f>
        <v>0</v>
      </c>
      <c r="AH21" s="54">
        <f>SUM(AH12:AH20)</f>
        <v>0</v>
      </c>
    </row>
    <row r="22" spans="1:34" x14ac:dyDescent="0.25">
      <c r="H22" s="13"/>
      <c r="I22" s="13"/>
      <c r="J22" s="13"/>
      <c r="K22" s="12"/>
      <c r="L22" s="12"/>
      <c r="M22" s="12"/>
      <c r="N22" s="12"/>
      <c r="O22" s="13"/>
      <c r="P22" s="13"/>
    </row>
    <row r="23" spans="1:34" customFormat="1" ht="24.95" customHeight="1" x14ac:dyDescent="0.3">
      <c r="A23" s="14"/>
      <c r="B23" s="109" t="s">
        <v>136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9"/>
      <c r="P23" s="19"/>
      <c r="Q23" s="19"/>
      <c r="R23" s="19"/>
      <c r="S23" s="19"/>
      <c r="T23" s="19"/>
      <c r="U23" s="19"/>
    </row>
    <row r="24" spans="1:34" customFormat="1" ht="24.95" customHeight="1" x14ac:dyDescent="0.3">
      <c r="A24" s="14"/>
      <c r="B24" s="61" t="s">
        <v>137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19"/>
      <c r="R24" s="19"/>
      <c r="S24" s="19"/>
      <c r="T24" s="19"/>
      <c r="U24" s="19"/>
    </row>
    <row r="25" spans="1:34" customFormat="1" ht="24.95" customHeight="1" x14ac:dyDescent="0.3">
      <c r="A25" s="14"/>
      <c r="B25" s="106" t="s">
        <v>138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7"/>
      <c r="M25" s="107"/>
      <c r="N25" s="108"/>
      <c r="O25" s="108"/>
      <c r="P25" s="108"/>
      <c r="Q25" s="108"/>
      <c r="R25" s="108"/>
      <c r="S25" s="108"/>
      <c r="T25" s="108"/>
      <c r="U25" s="108"/>
    </row>
    <row r="26" spans="1:34" customFormat="1" ht="15" x14ac:dyDescent="0.25">
      <c r="A26" s="14"/>
      <c r="B26" s="21"/>
      <c r="C26" s="21"/>
      <c r="D26" s="20"/>
      <c r="E26" s="20"/>
      <c r="F26" s="20"/>
      <c r="G26" s="20"/>
      <c r="H26" s="20"/>
      <c r="I26" s="20"/>
      <c r="J26" s="20"/>
      <c r="K26" s="20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34" customFormat="1" ht="15" x14ac:dyDescent="0.25">
      <c r="A27" s="14"/>
      <c r="B27" s="4"/>
      <c r="C27" s="1"/>
      <c r="D27" s="1"/>
      <c r="E27" s="1"/>
      <c r="F27" s="2"/>
      <c r="G27" s="2"/>
      <c r="H27" s="18"/>
      <c r="I27" s="18"/>
      <c r="J27" s="20"/>
      <c r="K27" s="20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34" s="138" customFormat="1" ht="15.75" x14ac:dyDescent="0.25">
      <c r="A28" s="134"/>
      <c r="B28" s="135" t="s">
        <v>188</v>
      </c>
      <c r="C28" s="135"/>
      <c r="D28" s="136" t="s">
        <v>189</v>
      </c>
      <c r="E28" s="136"/>
      <c r="F28" s="135" t="s">
        <v>190</v>
      </c>
      <c r="G28" s="137"/>
      <c r="H28" s="137"/>
      <c r="I28" s="135"/>
      <c r="J28" s="135"/>
      <c r="K28" s="137"/>
      <c r="L28" s="137"/>
      <c r="M28" s="137"/>
      <c r="N28" s="137"/>
    </row>
    <row r="29" spans="1:34" s="138" customFormat="1" ht="15.75" x14ac:dyDescent="0.25">
      <c r="A29" s="134"/>
      <c r="B29" s="135"/>
      <c r="C29" s="135"/>
      <c r="D29" s="136"/>
      <c r="E29" s="136"/>
      <c r="F29" s="135"/>
      <c r="G29" s="137"/>
      <c r="H29" s="137"/>
      <c r="I29" s="135"/>
      <c r="J29" s="135"/>
      <c r="K29" s="137"/>
      <c r="L29" s="137"/>
      <c r="M29" s="137"/>
      <c r="N29" s="137"/>
    </row>
    <row r="30" spans="1:34" s="138" customFormat="1" ht="15.75" x14ac:dyDescent="0.25">
      <c r="A30" s="134"/>
      <c r="B30" s="135"/>
      <c r="C30" s="135"/>
      <c r="D30" s="136" t="s">
        <v>191</v>
      </c>
      <c r="E30" s="136"/>
      <c r="F30" s="135"/>
      <c r="G30" s="137"/>
      <c r="H30" s="137"/>
      <c r="I30" s="135"/>
      <c r="J30" s="135"/>
      <c r="K30" s="137"/>
      <c r="L30" s="137"/>
      <c r="M30" s="137"/>
      <c r="N30" s="137"/>
    </row>
    <row r="31" spans="1:34" s="139" customFormat="1" ht="15.75" x14ac:dyDescent="0.25">
      <c r="B31" s="140"/>
      <c r="C31" s="140"/>
      <c r="D31" s="141"/>
      <c r="E31" s="141"/>
      <c r="F31" s="141"/>
      <c r="G31" s="141"/>
      <c r="H31" s="141"/>
      <c r="I31" s="141"/>
      <c r="J31" s="141"/>
      <c r="K31" s="141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</row>
    <row r="32" spans="1:34" customFormat="1" ht="15" x14ac:dyDescent="0.25">
      <c r="A32" s="14"/>
      <c r="B32" s="4"/>
      <c r="C32" s="1"/>
      <c r="D32" s="1"/>
      <c r="E32" s="1"/>
      <c r="F32" s="2"/>
      <c r="G32" s="2"/>
      <c r="H32" s="15"/>
      <c r="I32" s="15"/>
      <c r="J32" s="16"/>
      <c r="K32" s="16"/>
      <c r="L32" s="15"/>
      <c r="M32" s="15"/>
      <c r="N32" s="15"/>
      <c r="O32" s="15"/>
    </row>
    <row r="33" spans="1:15" customFormat="1" ht="15" x14ac:dyDescent="0.25">
      <c r="A33" s="14"/>
      <c r="B33" s="4"/>
      <c r="C33" s="1"/>
      <c r="D33" s="1"/>
      <c r="E33" s="1"/>
      <c r="F33" s="2"/>
      <c r="G33" s="2"/>
      <c r="H33" s="15"/>
      <c r="I33" s="15"/>
      <c r="J33" s="16"/>
      <c r="K33" s="16"/>
      <c r="L33" s="15"/>
      <c r="M33" s="15"/>
      <c r="N33" s="15"/>
      <c r="O33" s="15"/>
    </row>
    <row r="34" spans="1:15" customFormat="1" ht="15" x14ac:dyDescent="0.25">
      <c r="A34" s="17"/>
    </row>
    <row r="35" spans="1:15" ht="18" x14ac:dyDescent="0.25">
      <c r="B35" s="26"/>
      <c r="C35" s="26"/>
      <c r="D35" s="26"/>
      <c r="E35" s="26"/>
      <c r="F35" s="27"/>
      <c r="G35" s="26"/>
    </row>
    <row r="36" spans="1:15" ht="18.75" x14ac:dyDescent="0.3">
      <c r="B36" s="26"/>
      <c r="C36" s="26"/>
      <c r="D36" s="26"/>
      <c r="E36" s="28"/>
      <c r="F36" s="27"/>
      <c r="G36" s="26"/>
    </row>
  </sheetData>
  <mergeCells count="24">
    <mergeCell ref="B1:AH1"/>
    <mergeCell ref="B2:AH2"/>
    <mergeCell ref="B3:AH3"/>
    <mergeCell ref="B4:AH4"/>
    <mergeCell ref="AH8:AH9"/>
    <mergeCell ref="B11:AH11"/>
    <mergeCell ref="B21:AF21"/>
    <mergeCell ref="B23:N23"/>
    <mergeCell ref="B25:U25"/>
    <mergeCell ref="AB8:AB9"/>
    <mergeCell ref="AC8:AC9"/>
    <mergeCell ref="AD8:AD9"/>
    <mergeCell ref="AE8:AE9"/>
    <mergeCell ref="AF8:AF9"/>
    <mergeCell ref="AG8:AG9"/>
    <mergeCell ref="B5:AH5"/>
    <mergeCell ref="B6:AH6"/>
    <mergeCell ref="B7:B9"/>
    <mergeCell ref="C7:C9"/>
    <mergeCell ref="D7:D9"/>
    <mergeCell ref="E7:E9"/>
    <mergeCell ref="F7:F9"/>
    <mergeCell ref="G7:Z7"/>
    <mergeCell ref="AA8:AA9"/>
  </mergeCells>
  <pageMargins left="0.25" right="0.25" top="0.75" bottom="0.7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4"/>
  <sheetViews>
    <sheetView workbookViewId="0">
      <selection activeCell="J6" sqref="J6"/>
    </sheetView>
  </sheetViews>
  <sheetFormatPr defaultColWidth="8.85546875" defaultRowHeight="15" x14ac:dyDescent="0.25"/>
  <cols>
    <col min="7" max="7" width="18.42578125" bestFit="1" customWidth="1"/>
  </cols>
  <sheetData>
    <row r="1" spans="1:7" ht="15.75" thickBot="1" x14ac:dyDescent="0.3">
      <c r="A1" s="6" t="s">
        <v>39</v>
      </c>
      <c r="B1" s="8">
        <v>6499.46</v>
      </c>
      <c r="C1">
        <f>B1*1.2/0.65</f>
        <v>11999.003076923076</v>
      </c>
      <c r="G1" s="11" t="e">
        <f>#REF!+#REF!+#REF!+#REF!+#REF!+#REF!+#REF!+#REF!+#REF!+#REF!+#REF!</f>
        <v>#REF!</v>
      </c>
    </row>
    <row r="2" spans="1:7" ht="15.75" thickBot="1" x14ac:dyDescent="0.3">
      <c r="A2" s="6" t="s">
        <v>40</v>
      </c>
      <c r="B2" s="8">
        <v>1175.9100000000001</v>
      </c>
      <c r="C2">
        <f t="shared" ref="C2:C64" si="0">B2*1.2/0.65</f>
        <v>2170.9107692307693</v>
      </c>
    </row>
    <row r="3" spans="1:7" ht="15.75" thickBot="1" x14ac:dyDescent="0.3">
      <c r="A3" s="6" t="s">
        <v>41</v>
      </c>
      <c r="B3" s="8">
        <v>826.68</v>
      </c>
      <c r="C3">
        <f t="shared" si="0"/>
        <v>1526.1784615384613</v>
      </c>
    </row>
    <row r="4" spans="1:7" ht="15.75" thickBot="1" x14ac:dyDescent="0.3">
      <c r="A4" s="6" t="s">
        <v>42</v>
      </c>
      <c r="B4" s="8">
        <v>845</v>
      </c>
      <c r="C4">
        <f t="shared" si="0"/>
        <v>1560</v>
      </c>
    </row>
    <row r="5" spans="1:7" ht="15.75" thickBot="1" x14ac:dyDescent="0.3">
      <c r="A5" s="6" t="s">
        <v>43</v>
      </c>
      <c r="B5" s="8">
        <v>995</v>
      </c>
      <c r="C5">
        <f t="shared" si="0"/>
        <v>1836.9230769230769</v>
      </c>
    </row>
    <row r="6" spans="1:7" ht="15.75" thickBot="1" x14ac:dyDescent="0.3">
      <c r="A6" s="6" t="s">
        <v>44</v>
      </c>
      <c r="B6" s="8">
        <v>995</v>
      </c>
      <c r="C6">
        <f t="shared" si="0"/>
        <v>1836.9230769230769</v>
      </c>
    </row>
    <row r="7" spans="1:7" ht="15.75" thickBot="1" x14ac:dyDescent="0.3">
      <c r="A7" s="6" t="s">
        <v>45</v>
      </c>
      <c r="B7" s="8">
        <v>1845</v>
      </c>
      <c r="C7">
        <f t="shared" si="0"/>
        <v>3406.1538461538462</v>
      </c>
    </row>
    <row r="8" spans="1:7" ht="15.75" thickBot="1" x14ac:dyDescent="0.3">
      <c r="A8" s="6" t="s">
        <v>46</v>
      </c>
      <c r="B8" s="8">
        <v>2166.13</v>
      </c>
      <c r="C8">
        <f t="shared" si="0"/>
        <v>3999.0092307692312</v>
      </c>
    </row>
    <row r="9" spans="1:7" ht="15.75" thickBot="1" x14ac:dyDescent="0.3">
      <c r="A9" s="6" t="s">
        <v>47</v>
      </c>
      <c r="B9" s="8">
        <v>3345</v>
      </c>
      <c r="C9">
        <f t="shared" si="0"/>
        <v>6175.3846153846152</v>
      </c>
    </row>
    <row r="10" spans="1:7" ht="15.75" thickBot="1" x14ac:dyDescent="0.3">
      <c r="A10" s="6" t="s">
        <v>48</v>
      </c>
      <c r="B10" s="8">
        <v>324.45999999999998</v>
      </c>
      <c r="C10">
        <f t="shared" si="0"/>
        <v>599.00307692307683</v>
      </c>
    </row>
    <row r="11" spans="1:7" ht="15.75" thickBot="1" x14ac:dyDescent="0.3">
      <c r="A11" s="6" t="s">
        <v>49</v>
      </c>
      <c r="B11" s="8">
        <v>345</v>
      </c>
      <c r="C11">
        <f t="shared" si="0"/>
        <v>636.92307692307691</v>
      </c>
    </row>
    <row r="12" spans="1:7" ht="15.75" thickBot="1" x14ac:dyDescent="0.3">
      <c r="A12" s="6" t="s">
        <v>50</v>
      </c>
      <c r="B12" s="8">
        <v>1195</v>
      </c>
      <c r="C12">
        <f t="shared" si="0"/>
        <v>2206.1538461538462</v>
      </c>
    </row>
    <row r="13" spans="1:7" ht="15.75" thickBot="1" x14ac:dyDescent="0.3">
      <c r="A13" s="6" t="s">
        <v>51</v>
      </c>
      <c r="B13" s="8">
        <v>995</v>
      </c>
      <c r="C13">
        <f t="shared" si="0"/>
        <v>1836.9230769230769</v>
      </c>
    </row>
    <row r="14" spans="1:7" ht="15.75" thickBot="1" x14ac:dyDescent="0.3">
      <c r="A14" s="6" t="s">
        <v>52</v>
      </c>
      <c r="B14" s="8">
        <v>695</v>
      </c>
      <c r="C14">
        <f t="shared" si="0"/>
        <v>1283.0769230769231</v>
      </c>
    </row>
    <row r="15" spans="1:7" ht="15.75" thickBot="1" x14ac:dyDescent="0.3">
      <c r="A15" s="6" t="s">
        <v>53</v>
      </c>
      <c r="B15" s="8">
        <v>1624.46</v>
      </c>
      <c r="C15">
        <f t="shared" si="0"/>
        <v>2999.0030769230766</v>
      </c>
    </row>
    <row r="16" spans="1:7" ht="15.75" thickBot="1" x14ac:dyDescent="0.3">
      <c r="A16" s="6" t="s">
        <v>54</v>
      </c>
      <c r="B16" s="8">
        <v>1299.46</v>
      </c>
      <c r="C16">
        <f t="shared" si="0"/>
        <v>2399.0030769230771</v>
      </c>
    </row>
    <row r="17" spans="1:3" ht="15.75" thickBot="1" x14ac:dyDescent="0.3">
      <c r="A17" s="6" t="s">
        <v>55</v>
      </c>
      <c r="B17" s="8">
        <v>1082.79</v>
      </c>
      <c r="C17">
        <f t="shared" si="0"/>
        <v>1998.9969230769229</v>
      </c>
    </row>
    <row r="18" spans="1:3" ht="15.75" thickBot="1" x14ac:dyDescent="0.3">
      <c r="A18" s="6" t="s">
        <v>56</v>
      </c>
      <c r="B18" s="8">
        <v>995</v>
      </c>
      <c r="C18">
        <f t="shared" si="0"/>
        <v>1836.9230769230769</v>
      </c>
    </row>
    <row r="19" spans="1:3" ht="15.75" thickBot="1" x14ac:dyDescent="0.3">
      <c r="A19" s="6" t="s">
        <v>57</v>
      </c>
      <c r="B19" s="7">
        <v>1082.79</v>
      </c>
      <c r="C19">
        <f t="shared" si="0"/>
        <v>1998.9969230769229</v>
      </c>
    </row>
    <row r="20" spans="1:3" ht="15.75" thickBot="1" x14ac:dyDescent="0.3">
      <c r="A20" s="6" t="s">
        <v>58</v>
      </c>
      <c r="B20" s="7">
        <v>2067.59</v>
      </c>
      <c r="C20">
        <f t="shared" si="0"/>
        <v>3817.0892307692311</v>
      </c>
    </row>
    <row r="21" spans="1:3" ht="15.75" thickBot="1" x14ac:dyDescent="0.3">
      <c r="A21" s="6" t="s">
        <v>59</v>
      </c>
      <c r="B21" s="8">
        <v>1895.29</v>
      </c>
      <c r="C21">
        <f t="shared" si="0"/>
        <v>3498.9969230769229</v>
      </c>
    </row>
    <row r="22" spans="1:3" ht="15.75" thickBot="1" x14ac:dyDescent="0.3">
      <c r="A22" s="6" t="s">
        <v>60</v>
      </c>
      <c r="B22" s="7">
        <v>1772.14</v>
      </c>
      <c r="C22">
        <f t="shared" si="0"/>
        <v>3271.6430769230769</v>
      </c>
    </row>
    <row r="23" spans="1:3" ht="15.75" thickBot="1" x14ac:dyDescent="0.3">
      <c r="A23" s="6" t="s">
        <v>61</v>
      </c>
      <c r="B23" s="7">
        <v>1417.59</v>
      </c>
      <c r="C23">
        <f t="shared" si="0"/>
        <v>2617.0892307692307</v>
      </c>
    </row>
    <row r="24" spans="1:3" ht="15.75" thickBot="1" x14ac:dyDescent="0.3">
      <c r="A24" s="6" t="s">
        <v>62</v>
      </c>
      <c r="B24" s="7">
        <v>2166.13</v>
      </c>
      <c r="C24">
        <f t="shared" si="0"/>
        <v>3999.0092307692312</v>
      </c>
    </row>
    <row r="25" spans="1:3" ht="15.75" thickBot="1" x14ac:dyDescent="0.3">
      <c r="A25" s="6" t="s">
        <v>63</v>
      </c>
      <c r="B25" s="7">
        <v>1082.79</v>
      </c>
      <c r="C25">
        <f t="shared" si="0"/>
        <v>1998.9969230769229</v>
      </c>
    </row>
    <row r="26" spans="1:3" ht="15.75" thickBot="1" x14ac:dyDescent="0.3">
      <c r="A26" s="6" t="s">
        <v>64</v>
      </c>
      <c r="B26" s="7">
        <v>1417.59</v>
      </c>
      <c r="C26">
        <f t="shared" si="0"/>
        <v>2617.0892307692307</v>
      </c>
    </row>
    <row r="27" spans="1:3" ht="15.75" thickBot="1" x14ac:dyDescent="0.3">
      <c r="A27" s="6" t="s">
        <v>65</v>
      </c>
      <c r="B27" s="7">
        <v>2363.0500000000002</v>
      </c>
      <c r="C27">
        <f t="shared" si="0"/>
        <v>4362.5538461538463</v>
      </c>
    </row>
    <row r="28" spans="1:3" ht="15.75" thickBot="1" x14ac:dyDescent="0.3">
      <c r="A28" s="6" t="s">
        <v>66</v>
      </c>
      <c r="B28" s="8">
        <v>1624.46</v>
      </c>
      <c r="C28">
        <f t="shared" si="0"/>
        <v>2999.0030769230766</v>
      </c>
    </row>
    <row r="29" spans="1:3" ht="15.75" thickBot="1" x14ac:dyDescent="0.3">
      <c r="A29" s="6" t="s">
        <v>67</v>
      </c>
      <c r="B29" s="8">
        <v>2345</v>
      </c>
      <c r="C29">
        <f t="shared" si="0"/>
        <v>4329.2307692307695</v>
      </c>
    </row>
    <row r="30" spans="1:3" ht="15.75" thickBot="1" x14ac:dyDescent="0.3">
      <c r="A30" s="6" t="s">
        <v>68</v>
      </c>
      <c r="B30" s="7">
        <v>1895.29</v>
      </c>
      <c r="C30">
        <f t="shared" si="0"/>
        <v>3498.9969230769229</v>
      </c>
    </row>
    <row r="31" spans="1:3" ht="15.75" thickBot="1" x14ac:dyDescent="0.3">
      <c r="A31" s="6" t="s">
        <v>69</v>
      </c>
      <c r="B31" s="8">
        <v>2166.13</v>
      </c>
      <c r="C31">
        <f t="shared" si="0"/>
        <v>3999.0092307692312</v>
      </c>
    </row>
    <row r="32" spans="1:3" ht="15.75" thickBot="1" x14ac:dyDescent="0.3">
      <c r="A32" s="6" t="s">
        <v>70</v>
      </c>
      <c r="B32" s="7">
        <v>2067.59</v>
      </c>
      <c r="C32">
        <f t="shared" si="0"/>
        <v>3817.0892307692311</v>
      </c>
    </row>
    <row r="33" spans="1:3" ht="15.75" thickBot="1" x14ac:dyDescent="0.3">
      <c r="A33" s="9">
        <v>280647</v>
      </c>
      <c r="B33" s="10">
        <v>1624.46</v>
      </c>
      <c r="C33">
        <f t="shared" si="0"/>
        <v>2999.0030769230766</v>
      </c>
    </row>
    <row r="34" spans="1:3" ht="15.75" thickBot="1" x14ac:dyDescent="0.3">
      <c r="A34" s="9" t="s">
        <v>39</v>
      </c>
      <c r="B34" s="10">
        <v>6499.46</v>
      </c>
      <c r="C34">
        <f t="shared" si="0"/>
        <v>11999.003076923076</v>
      </c>
    </row>
    <row r="35" spans="1:3" ht="15.75" thickBot="1" x14ac:dyDescent="0.3">
      <c r="A35" s="9" t="s">
        <v>37</v>
      </c>
      <c r="B35" s="10">
        <v>5416.13</v>
      </c>
      <c r="C35">
        <f t="shared" si="0"/>
        <v>9999.0092307692303</v>
      </c>
    </row>
    <row r="36" spans="1:3" ht="15.75" thickBot="1" x14ac:dyDescent="0.3">
      <c r="A36" s="9" t="s">
        <v>22</v>
      </c>
      <c r="B36" s="10">
        <v>1077.92</v>
      </c>
      <c r="C36">
        <f t="shared" si="0"/>
        <v>1990.0061538461539</v>
      </c>
    </row>
    <row r="37" spans="1:3" ht="15.75" thickBot="1" x14ac:dyDescent="0.3">
      <c r="A37" s="9" t="s">
        <v>24</v>
      </c>
      <c r="B37" s="10">
        <v>1294.58</v>
      </c>
      <c r="C37">
        <f t="shared" si="0"/>
        <v>2389.9938461538459</v>
      </c>
    </row>
    <row r="38" spans="1:3" ht="15.75" thickBot="1" x14ac:dyDescent="0.3">
      <c r="A38" s="9" t="s">
        <v>25</v>
      </c>
      <c r="B38" s="10">
        <v>1294.58</v>
      </c>
      <c r="C38">
        <f t="shared" si="0"/>
        <v>2389.9938461538459</v>
      </c>
    </row>
    <row r="39" spans="1:3" ht="15.75" thickBot="1" x14ac:dyDescent="0.3">
      <c r="A39" s="9" t="s">
        <v>21</v>
      </c>
      <c r="B39" s="10">
        <v>1294.58</v>
      </c>
      <c r="C39">
        <f t="shared" si="0"/>
        <v>2389.9938461538459</v>
      </c>
    </row>
    <row r="40" spans="1:3" ht="15.75" thickBot="1" x14ac:dyDescent="0.3">
      <c r="A40" s="9" t="s">
        <v>32</v>
      </c>
      <c r="B40" s="10">
        <v>1624.46</v>
      </c>
      <c r="C40">
        <f t="shared" si="0"/>
        <v>2999.0030769230766</v>
      </c>
    </row>
    <row r="41" spans="1:3" ht="15.75" thickBot="1" x14ac:dyDescent="0.3">
      <c r="A41" s="9" t="s">
        <v>31</v>
      </c>
      <c r="B41" s="10">
        <v>2166.13</v>
      </c>
      <c r="C41">
        <f t="shared" si="0"/>
        <v>3999.0092307692312</v>
      </c>
    </row>
    <row r="42" spans="1:3" ht="15.75" thickBot="1" x14ac:dyDescent="0.3">
      <c r="A42" s="9" t="s">
        <v>26</v>
      </c>
      <c r="B42" s="10">
        <v>4952.12</v>
      </c>
      <c r="C42">
        <f t="shared" si="0"/>
        <v>9142.375384615385</v>
      </c>
    </row>
    <row r="43" spans="1:3" ht="15.75" thickBot="1" x14ac:dyDescent="0.3">
      <c r="A43" s="9" t="s">
        <v>28</v>
      </c>
      <c r="B43" s="10">
        <v>3850.42</v>
      </c>
      <c r="C43">
        <f t="shared" si="0"/>
        <v>7108.4676923076922</v>
      </c>
    </row>
    <row r="44" spans="1:3" ht="15.75" thickBot="1" x14ac:dyDescent="0.3">
      <c r="A44" s="9" t="s">
        <v>34</v>
      </c>
      <c r="B44" s="10">
        <v>8666.1299999999992</v>
      </c>
      <c r="C44">
        <f t="shared" si="0"/>
        <v>15999.009230769227</v>
      </c>
    </row>
    <row r="45" spans="1:3" ht="15.75" thickBot="1" x14ac:dyDescent="0.3">
      <c r="A45" s="9" t="s">
        <v>19</v>
      </c>
      <c r="B45" s="10">
        <v>1624.46</v>
      </c>
      <c r="C45">
        <f t="shared" si="0"/>
        <v>2999.0030769230766</v>
      </c>
    </row>
    <row r="46" spans="1:3" ht="15.75" thickBot="1" x14ac:dyDescent="0.3">
      <c r="A46" s="9" t="s">
        <v>20</v>
      </c>
      <c r="B46" s="10">
        <v>1461.96</v>
      </c>
      <c r="C46">
        <f t="shared" si="0"/>
        <v>2699.0030769230771</v>
      </c>
    </row>
    <row r="47" spans="1:3" ht="15.75" thickBot="1" x14ac:dyDescent="0.3">
      <c r="A47" s="9" t="s">
        <v>38</v>
      </c>
      <c r="B47" s="10">
        <v>1299.46</v>
      </c>
      <c r="C47">
        <f t="shared" si="0"/>
        <v>2399.0030769230771</v>
      </c>
    </row>
    <row r="48" spans="1:3" ht="15.75" thickBot="1" x14ac:dyDescent="0.3">
      <c r="A48" s="9" t="s">
        <v>30</v>
      </c>
      <c r="B48" s="10">
        <v>1624.46</v>
      </c>
      <c r="C48">
        <f t="shared" si="0"/>
        <v>2999.0030769230766</v>
      </c>
    </row>
    <row r="49" spans="1:3" ht="15.75" thickBot="1" x14ac:dyDescent="0.3">
      <c r="A49" s="9" t="s">
        <v>29</v>
      </c>
      <c r="B49" s="10">
        <v>2166.13</v>
      </c>
      <c r="C49">
        <f t="shared" si="0"/>
        <v>3999.0092307692312</v>
      </c>
    </row>
    <row r="50" spans="1:3" ht="15.75" thickBot="1" x14ac:dyDescent="0.3">
      <c r="A50" s="9" t="s">
        <v>23</v>
      </c>
      <c r="B50" s="10">
        <v>1461.96</v>
      </c>
      <c r="C50">
        <f t="shared" si="0"/>
        <v>2699.0030769230771</v>
      </c>
    </row>
    <row r="51" spans="1:3" ht="15.75" thickBot="1" x14ac:dyDescent="0.3">
      <c r="A51" s="9" t="s">
        <v>27</v>
      </c>
      <c r="B51" s="10">
        <v>2166.13</v>
      </c>
      <c r="C51">
        <f t="shared" si="0"/>
        <v>3999.0092307692312</v>
      </c>
    </row>
    <row r="52" spans="1:3" ht="15.75" thickBot="1" x14ac:dyDescent="0.3">
      <c r="A52" s="9" t="s">
        <v>35</v>
      </c>
      <c r="B52" s="10">
        <v>920.29</v>
      </c>
      <c r="C52">
        <f t="shared" si="0"/>
        <v>1698.9969230769229</v>
      </c>
    </row>
    <row r="53" spans="1:3" ht="15.75" thickBot="1" x14ac:dyDescent="0.3">
      <c r="A53" s="9" t="s">
        <v>18</v>
      </c>
      <c r="B53" s="10">
        <v>541.13</v>
      </c>
      <c r="C53">
        <f t="shared" si="0"/>
        <v>999.00923076923073</v>
      </c>
    </row>
    <row r="54" spans="1:3" ht="15.75" thickBot="1" x14ac:dyDescent="0.3">
      <c r="A54" s="9" t="s">
        <v>71</v>
      </c>
      <c r="B54" s="10">
        <v>3249.46</v>
      </c>
      <c r="C54">
        <f t="shared" si="0"/>
        <v>5999.0030769230762</v>
      </c>
    </row>
    <row r="55" spans="1:3" ht="15.75" thickBot="1" x14ac:dyDescent="0.3">
      <c r="A55" s="9" t="s">
        <v>72</v>
      </c>
      <c r="B55" s="10">
        <v>3791.13</v>
      </c>
      <c r="C55">
        <f t="shared" si="0"/>
        <v>6999.0092307692303</v>
      </c>
    </row>
    <row r="56" spans="1:3" ht="15.75" thickBot="1" x14ac:dyDescent="0.3">
      <c r="A56" s="9" t="s">
        <v>73</v>
      </c>
      <c r="B56" s="10">
        <v>4874.46</v>
      </c>
      <c r="C56">
        <f t="shared" si="0"/>
        <v>8999.0030769230762</v>
      </c>
    </row>
    <row r="57" spans="1:3" ht="15.75" thickBot="1" x14ac:dyDescent="0.3">
      <c r="A57" s="9" t="s">
        <v>74</v>
      </c>
      <c r="B57" s="10">
        <v>4874.46</v>
      </c>
      <c r="C57">
        <f t="shared" si="0"/>
        <v>8999.0030769230762</v>
      </c>
    </row>
    <row r="58" spans="1:3" ht="15.75" thickBot="1" x14ac:dyDescent="0.3">
      <c r="A58" s="9" t="s">
        <v>75</v>
      </c>
      <c r="B58" s="10">
        <v>4874.46</v>
      </c>
      <c r="C58">
        <f t="shared" si="0"/>
        <v>8999.0030769230762</v>
      </c>
    </row>
    <row r="59" spans="1:3" ht="15.75" thickBot="1" x14ac:dyDescent="0.3">
      <c r="A59" s="9" t="s">
        <v>76</v>
      </c>
      <c r="B59" s="10">
        <v>3249.46</v>
      </c>
      <c r="C59">
        <f t="shared" si="0"/>
        <v>5999.0030769230762</v>
      </c>
    </row>
    <row r="60" spans="1:3" ht="15.75" thickBot="1" x14ac:dyDescent="0.3">
      <c r="A60" s="9" t="s">
        <v>77</v>
      </c>
      <c r="B60" s="10">
        <v>7041.13</v>
      </c>
      <c r="C60">
        <f t="shared" si="0"/>
        <v>12999.00923076923</v>
      </c>
    </row>
    <row r="61" spans="1:3" ht="15.75" thickBot="1" x14ac:dyDescent="0.3">
      <c r="A61" s="9" t="s">
        <v>78</v>
      </c>
      <c r="B61" s="10">
        <v>7041.13</v>
      </c>
      <c r="C61">
        <f t="shared" si="0"/>
        <v>12999.00923076923</v>
      </c>
    </row>
    <row r="62" spans="1:3" ht="15.75" thickBot="1" x14ac:dyDescent="0.3">
      <c r="A62" s="9" t="s">
        <v>33</v>
      </c>
      <c r="B62" s="10">
        <v>10827.92</v>
      </c>
      <c r="C62">
        <f t="shared" si="0"/>
        <v>19990.006153846152</v>
      </c>
    </row>
    <row r="63" spans="1:3" ht="15.75" thickBot="1" x14ac:dyDescent="0.3">
      <c r="A63" s="9" t="s">
        <v>36</v>
      </c>
      <c r="B63" s="10">
        <v>757.79</v>
      </c>
      <c r="C63">
        <f t="shared" si="0"/>
        <v>1398.9969230769229</v>
      </c>
    </row>
    <row r="64" spans="1:3" ht="15.75" thickBot="1" x14ac:dyDescent="0.3">
      <c r="A64" s="9" t="s">
        <v>79</v>
      </c>
      <c r="B64" s="10">
        <v>4869.58</v>
      </c>
      <c r="C64">
        <f t="shared" si="0"/>
        <v>8989.9938461538459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Лот № 1</vt:lpstr>
      <vt:lpstr>Лот № 2</vt:lpstr>
      <vt:lpstr>Лот № 3</vt:lpstr>
      <vt:lpstr>Sheet1</vt:lpstr>
      <vt:lpstr>'Лот № 1'!Область_печати</vt:lpstr>
      <vt:lpstr>'Лот №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2020-02-12T15:01:18Z</cp:lastPrinted>
  <dcterms:created xsi:type="dcterms:W3CDTF">2006-09-16T00:00:00Z</dcterms:created>
  <dcterms:modified xsi:type="dcterms:W3CDTF">2021-02-19T11:48:17Z</dcterms:modified>
</cp:coreProperties>
</file>