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1"/>
  </bookViews>
  <sheets>
    <sheet name="Приложение 1.1" sheetId="1" state="visible" r:id="rId1"/>
    <sheet name="Лист1" sheetId="2" state="visible" r:id="rId2"/>
    <sheet name="2. Прочие постоянные затраты" sheetId="3" state="hidden" r:id="rId3"/>
    <sheet name="3. Единовременные затраты" sheetId="4" state="hidden" r:id="rId4"/>
    <sheet name="СВОД_ДХЦ" sheetId="5" state="hidden" r:id="rId5"/>
    <sheet name="СВОД_Академия" sheetId="6" state="hidden" r:id="rId6"/>
    <sheet name="Лист4" sheetId="7" state="hidden" r:id="rId7"/>
    <sheet name="Лист3" sheetId="8" state="hidden" r:id="rId8"/>
  </sheets>
  <definedNames>
    <definedName name="_xlnm._FilterDatabase" localSheetId="0" hidden="1">'Приложение 1.1'!$A$8:$I$361</definedName>
    <definedName name="_xlnm.Print_Area" localSheetId="0">'Приложение 1.1'!$A$1:$L$373</definedName>
    <definedName name="_xlnm._FilterDatabase" localSheetId="2" hidden="1">'2. Прочие постоянные затраты'!$B$12:$J$12</definedName>
    <definedName name="_xlnm._FilterDatabase" localSheetId="3" hidden="1">'3. Единовременные затраты'!$B$12:$H$12</definedName>
    <definedName name="Начальник">'Лист3'!$J$2:$J$3</definedName>
    <definedName name="Участок_ледоподготовки_хоккейных_полей">'Лист4'!$AD$1:$AD$3</definedName>
    <definedName name="Участок_по_обслуживанию_зданий_и_сооружений">'Лист3'!$L$2:$L$7</definedName>
    <definedName name="Участок_по_обслуживанию_систем_вентиляции__кондиционирования__холодильной_установки_ледовых_полей__коммерческого_холода_пищеблока">'Лист3'!$N$2:$N$6</definedName>
    <definedName name="Участок_по_обслуживанию_электроборудования">'Лист3'!$M$2:$M$6</definedName>
    <definedName name="Участок_подготовки_льда_и_обслуживания_хоккейных_полей">'Лист3'!$K$2:$K$5</definedName>
    <definedName name="_xlnm._FilterDatabase" localSheetId="2" hidden="1">'2. Прочие постоянные затраты'!$B$12:$J$12</definedName>
    <definedName name="_xlnm._FilterDatabase" localSheetId="3" hidden="1">'3. Единовременные затраты'!$B$12:$H$12</definedName>
  </definedNames>
  <calcPr/>
</workbook>
</file>

<file path=xl/sharedStrings.xml><?xml version="1.0" encoding="utf-8"?>
<sst xmlns="http://schemas.openxmlformats.org/spreadsheetml/2006/main" count="887" uniqueCount="887">
  <si>
    <t xml:space="preserve">Приложение №1.1 к Форме 6</t>
  </si>
  <si>
    <t xml:space="preserve">к Предложению для участия в Отборе № __-2024</t>
  </si>
  <si>
    <t xml:space="preserve">_________________/наименование Претендента/</t>
  </si>
  <si>
    <t xml:space="preserve">от «       »  __________________  2024 г.</t>
  </si>
  <si>
    <t xml:space="preserve">ПЕРЕЧЕНЬ ТЕХНИЧЕСКИХ ЗАДАНИЙ, ТИП ОПЛАТЫ И ИХ НАЧАЛЬНАЯ МАКСИМАЛЬНАЯ ЦЕНА</t>
  </si>
  <si>
    <t xml:space="preserve">ПО ОБЪЕКТУ ХОККЕЙНАЯ АКАДЕМИЯ "АВАНГАРД"</t>
  </si>
  <si>
    <t xml:space="preserve">№    п/п</t>
  </si>
  <si>
    <t xml:space="preserve">№ ТЗ</t>
  </si>
  <si>
    <t xml:space="preserve">Наименование услуги</t>
  </si>
  <si>
    <t xml:space="preserve">Единица измерения</t>
  </si>
  <si>
    <t xml:space="preserve">Тип оплаты услуг</t>
  </si>
  <si>
    <t xml:space="preserve">Вид оплаты</t>
  </si>
  <si>
    <t xml:space="preserve">Начальная максимальная стоимость в месяц, руб. без НДС (по абонентской плате)</t>
  </si>
  <si>
    <t xml:space="preserve">Начальная максимальная стоимость тарифа, руб без НДС</t>
  </si>
  <si>
    <t xml:space="preserve">Начальная максимальная стоимость тарифа, руб с НДС</t>
  </si>
  <si>
    <t xml:space="preserve">Стоимость в месяц, руб. без НДС (по абонентской плате)*</t>
  </si>
  <si>
    <t xml:space="preserve">Стоимость тарифа, руб без НДС**</t>
  </si>
  <si>
    <t xml:space="preserve">Стоимость тарифа, руб с НДС**</t>
  </si>
  <si>
    <t>ТЗ-1</t>
  </si>
  <si>
    <t xml:space="preserve">Обслуживание и ремонт системы холодоснабжения ледовых полей</t>
  </si>
  <si>
    <t xml:space="preserve">1 шт.</t>
  </si>
  <si>
    <t xml:space="preserve">Абонентская плата + Тариф</t>
  </si>
  <si>
    <t>Х</t>
  </si>
  <si>
    <t>ТЗ-1.1</t>
  </si>
  <si>
    <t xml:space="preserve">Выполнение работ по ТО и ППР оборудования</t>
  </si>
  <si>
    <t xml:space="preserve">Абонентская плата</t>
  </si>
  <si>
    <t xml:space="preserve"> Х </t>
  </si>
  <si>
    <t>ТЗ-1.2</t>
  </si>
  <si>
    <t xml:space="preserve">Ремонт трубопроводов, сварных,паяных, разъемных соединений и других
устройств холодильного контура</t>
  </si>
  <si>
    <t xml:space="preserve">1 м.п.</t>
  </si>
  <si>
    <t>Тариф</t>
  </si>
  <si>
    <t xml:space="preserve">Единичные расценки</t>
  </si>
  <si>
    <t>ТЗ-1.2.1</t>
  </si>
  <si>
    <t xml:space="preserve">Ремонт трубопроводов ПНД коллектора  холодоснабжения ледового поля  вне поля</t>
  </si>
  <si>
    <t>ТЗ-1.2.2</t>
  </si>
  <si>
    <t xml:space="preserve">Ремонт трубопроводов ПНД коллектора  холодоснабжения ледового поля  в плите</t>
  </si>
  <si>
    <t>ТЗ-1.2.3</t>
  </si>
  <si>
    <t xml:space="preserve">Ремонт разъёмных соединений системы трубопроводов холодильного контура</t>
  </si>
  <si>
    <t xml:space="preserve">1 шт</t>
  </si>
  <si>
    <t>ТЗ-1.3</t>
  </si>
  <si>
    <t xml:space="preserve">Устранение нарушений герметичности конденсаторов, маслоотделителей,ресиверов, маслоохладителей, и теплообменников и пр. элементов фреонового контура и вторичного контура</t>
  </si>
  <si>
    <t>ТЗ-1.3.1</t>
  </si>
  <si>
    <t xml:space="preserve">Устранение нарушений герметичности конденсаторов холодильной системы</t>
  </si>
  <si>
    <t>ТЗ-1.3.2</t>
  </si>
  <si>
    <t xml:space="preserve">Устранение нарушений герметичности (ремонт) теплообменников холодильной системы</t>
  </si>
  <si>
    <t>1шт</t>
  </si>
  <si>
    <t>ТЗ-1.3.3</t>
  </si>
  <si>
    <t xml:space="preserve">Замена теплообменников холодильной системы</t>
  </si>
  <si>
    <t xml:space="preserve">1 кВт</t>
  </si>
  <si>
    <t>тариф</t>
  </si>
  <si>
    <t>ТЗ-1.4</t>
  </si>
  <si>
    <t xml:space="preserve">Замена драйвера управления  ЭРВ</t>
  </si>
  <si>
    <t>ТЗ-1.5</t>
  </si>
  <si>
    <t xml:space="preserve">Восстановление теплоизоляции трубопроводов</t>
  </si>
  <si>
    <t>ТЗ-1.6</t>
  </si>
  <si>
    <t xml:space="preserve">Замена подшипников электродвигателей насосов</t>
  </si>
  <si>
    <t xml:space="preserve">1 компл.</t>
  </si>
  <si>
    <t>ТЗ-1.7</t>
  </si>
  <si>
    <t xml:space="preserve">Замена запорной арматуры вторичного контура</t>
  </si>
  <si>
    <t>ТЗ-1.8</t>
  </si>
  <si>
    <t xml:space="preserve"> Замена запорной арматуры фреонового контура</t>
  </si>
  <si>
    <t>ТЗ-1.9</t>
  </si>
  <si>
    <t xml:space="preserve">Проверка химического состава теплоносителя</t>
  </si>
  <si>
    <t>ТЗ-1.10</t>
  </si>
  <si>
    <t xml:space="preserve">Замена теплоносителя (этиленгликоль, пропиленгликоль)</t>
  </si>
  <si>
    <t xml:space="preserve">1 куб.м.</t>
  </si>
  <si>
    <t>ТЗ-1.11</t>
  </si>
  <si>
    <t xml:space="preserve">Замена масла в винтовом компрессоре</t>
  </si>
  <si>
    <t>ТЗ-1.12</t>
  </si>
  <si>
    <t xml:space="preserve">Эвакуация фреона</t>
  </si>
  <si>
    <t xml:space="preserve">1 система</t>
  </si>
  <si>
    <t>ТЗ-1.13</t>
  </si>
  <si>
    <t xml:space="preserve">Вакуумирование системы </t>
  </si>
  <si>
    <t>ТЗ-1.14</t>
  </si>
  <si>
    <t xml:space="preserve">Полная заправка системы фреоном</t>
  </si>
  <si>
    <t>ТЗ-1.15</t>
  </si>
  <si>
    <t xml:space="preserve">Проведение пневматических испытаний системы азотом холодильного контура</t>
  </si>
  <si>
    <t>ТЗ-1.16</t>
  </si>
  <si>
    <t xml:space="preserve">Проведение пневматических испытаний вторичного контура воздухом</t>
  </si>
  <si>
    <t>ТЗ-1.17</t>
  </si>
  <si>
    <t xml:space="preserve">Замена торцевого уплотнения циркуляционного насоса</t>
  </si>
  <si>
    <t>ТЗ-1.18</t>
  </si>
  <si>
    <t xml:space="preserve">Замена КИПиА (манометры, реле давления, реле протока, термостат и т.п.)</t>
  </si>
  <si>
    <t>ТЗ-1.19</t>
  </si>
  <si>
    <t xml:space="preserve">Установка дополнительных КИПиА  (манометры, реле давления, реле протока, термостат и т.п.)</t>
  </si>
  <si>
    <t>ТЗ-1.20</t>
  </si>
  <si>
    <t xml:space="preserve">Замена фильтрующих элементов</t>
  </si>
  <si>
    <t>ТЗ-1.21</t>
  </si>
  <si>
    <t xml:space="preserve">Замена вентиляторов на конденсаторах и драйкулерах</t>
  </si>
  <si>
    <t>ТЗ-1.22</t>
  </si>
  <si>
    <t xml:space="preserve">Ремонт крепежных и конструктивных элементов</t>
  </si>
  <si>
    <t>ТЗ-1.23</t>
  </si>
  <si>
    <t xml:space="preserve">Замена винтового компрессора (комплекс работ)</t>
  </si>
  <si>
    <t>ТЗ-1.24</t>
  </si>
  <si>
    <t xml:space="preserve">Регулировка, настройка, корректировка параметров приборов управления</t>
  </si>
  <si>
    <t>ТЗ-2</t>
  </si>
  <si>
    <t xml:space="preserve">Обслуживание и ремонт ледовых полей, оборудования хоккейных коробок, системы водоподготовки</t>
  </si>
  <si>
    <t>ТЗ-2.1</t>
  </si>
  <si>
    <t>ТЗ-2.2</t>
  </si>
  <si>
    <t xml:space="preserve">Ремонт м/к каркаса  секции бортовой системы </t>
  </si>
  <si>
    <t>ТЗ-2.3</t>
  </si>
  <si>
    <t xml:space="preserve">Демонтаж, монтаж бортовой секции</t>
  </si>
  <si>
    <t>ТЗ-2.4</t>
  </si>
  <si>
    <t xml:space="preserve">Ремонт хоккейных ворот</t>
  </si>
  <si>
    <t>ТЗ-2.5</t>
  </si>
  <si>
    <t xml:space="preserve">Ремонт скамеек запасных игроков</t>
  </si>
  <si>
    <t>ТЗ-2.6</t>
  </si>
  <si>
    <t xml:space="preserve">Демонтаж/монтаж защиты рекламы на секции  бортовой системы</t>
  </si>
  <si>
    <t>ТЗ-2.7</t>
  </si>
  <si>
    <t xml:space="preserve">Демонтаж/монтаж полотна остекления  бортовой системы</t>
  </si>
  <si>
    <t>ТЗ-2.8</t>
  </si>
  <si>
    <t xml:space="preserve">Демонтаж/монтаж клипс бортового остекления</t>
  </si>
  <si>
    <t>ТЗ-2.9</t>
  </si>
  <si>
    <t xml:space="preserve">Демонтаж/монтаж защитных козырьков</t>
  </si>
  <si>
    <t>ТЗ-2.10</t>
  </si>
  <si>
    <t xml:space="preserve">Замена элементов бортовой секции (платик, отбойная планка и т.п.)</t>
  </si>
  <si>
    <t>ТЗ-2.11</t>
  </si>
  <si>
    <t xml:space="preserve">Покраска хоккейных ворот с заменой сетки и мягкой оплетки</t>
  </si>
  <si>
    <t xml:space="preserve">1 пара</t>
  </si>
  <si>
    <t>ТЗ-2.12</t>
  </si>
  <si>
    <t xml:space="preserve">Замена заградительной сетки</t>
  </si>
  <si>
    <t xml:space="preserve">1 поле</t>
  </si>
  <si>
    <t>ТЗ-2.13</t>
  </si>
  <si>
    <t xml:space="preserve">Замена стального вкладыша в бетонной плите под хоккейные ворота</t>
  </si>
  <si>
    <t>ТЗ-2.14</t>
  </si>
  <si>
    <t xml:space="preserve">Ремонт трубки охлаждения в бетонной плите</t>
  </si>
  <si>
    <t xml:space="preserve">1 п.м.</t>
  </si>
  <si>
    <t>ТЗ-2.15</t>
  </si>
  <si>
    <t xml:space="preserve">Укладка подледных рекламных баннеров без подготовки места, в начале сезона.</t>
  </si>
  <si>
    <t xml:space="preserve">1 кв.м.</t>
  </si>
  <si>
    <t>ТЗ-2.16</t>
  </si>
  <si>
    <t xml:space="preserve">Укладка подледных рекламных баннеров с подготовкой места, в течение сезона.</t>
  </si>
  <si>
    <t>ТЗ-2.17</t>
  </si>
  <si>
    <t xml:space="preserve">Замена нагревательного элемента (ТЭН) в системе водоподготовки</t>
  </si>
  <si>
    <t>ТЗ-2.18</t>
  </si>
  <si>
    <t xml:space="preserve">Замена шарового крана</t>
  </si>
  <si>
    <t>ТЗ-2.19</t>
  </si>
  <si>
    <t xml:space="preserve">Ремонт емкостей для воды в системе водоподготовки</t>
  </si>
  <si>
    <t>ТЗ-2.20</t>
  </si>
  <si>
    <t xml:space="preserve">Ремонт циркуляционного насоса в системе водоподготовки</t>
  </si>
  <si>
    <t>ТЗ-2.21</t>
  </si>
  <si>
    <t xml:space="preserve">Замена циркуляционного насоса в системе водоподготовки</t>
  </si>
  <si>
    <t>ТЗ-2.22</t>
  </si>
  <si>
    <t xml:space="preserve">Полировка бортов,  полотен акрилового остекления</t>
  </si>
  <si>
    <t xml:space="preserve">1 кв м</t>
  </si>
  <si>
    <t>ТЗ-2.23</t>
  </si>
  <si>
    <t xml:space="preserve">Покраска ледового поля</t>
  </si>
  <si>
    <t>ТЗ-2.24</t>
  </si>
  <si>
    <t xml:space="preserve">Монтаж/демонтаж покрытия Ice Comfort</t>
  </si>
  <si>
    <t>ТЗ-2.25</t>
  </si>
  <si>
    <t xml:space="preserve">Размещение/снятие регламентных флагов над ледовой ареной</t>
  </si>
  <si>
    <t>ТЗ-3</t>
  </si>
  <si>
    <t xml:space="preserve">Обслуживание и ремонт льдозаливочных комбайнов и оборудования для обслуживания ледового поля</t>
  </si>
  <si>
    <t>ТЗ-3.1</t>
  </si>
  <si>
    <t>ТЗ-3.2</t>
  </si>
  <si>
    <t xml:space="preserve">Замена  втулки вертикального шнека</t>
  </si>
  <si>
    <t>ТЗ-3.3</t>
  </si>
  <si>
    <t xml:space="preserve">Замена пальца вертикального шнека</t>
  </si>
  <si>
    <t>ТЗ-3.4</t>
  </si>
  <si>
    <t xml:space="preserve">Замена винта-гайки регулировки ножа</t>
  </si>
  <si>
    <t>ТЗ-3.5</t>
  </si>
  <si>
    <t xml:space="preserve">Замена гидравлического шланга</t>
  </si>
  <si>
    <t>ТЗ-3.6</t>
  </si>
  <si>
    <t xml:space="preserve">Замена бортовой щетки</t>
  </si>
  <si>
    <t>ТЗ-3.7</t>
  </si>
  <si>
    <t xml:space="preserve">Замена распределительного полотенца</t>
  </si>
  <si>
    <t>ТЗ-3.8</t>
  </si>
  <si>
    <t xml:space="preserve">Замена крыльчатки водяного насоса</t>
  </si>
  <si>
    <t>ТЗ-3.9</t>
  </si>
  <si>
    <t xml:space="preserve">Замена свечи зажигания</t>
  </si>
  <si>
    <t>ТЗ-3.10</t>
  </si>
  <si>
    <t xml:space="preserve">Снятие -установка газового редуктора</t>
  </si>
  <si>
    <t>ТЗ-4</t>
  </si>
  <si>
    <t xml:space="preserve">Обслуживание и ремонт системы вентиляции и кондиционирования</t>
  </si>
  <si>
    <t>ТЗ-4.1</t>
  </si>
  <si>
    <t>ТЗ-4.2</t>
  </si>
  <si>
    <t xml:space="preserve">Восстановление теплоизоляции воздуховодов</t>
  </si>
  <si>
    <t xml:space="preserve">1  п.м.</t>
  </si>
  <si>
    <t>ТЗ-4.3</t>
  </si>
  <si>
    <t xml:space="preserve">Ремонт воздуховодов</t>
  </si>
  <si>
    <t>ТЗ-4.4</t>
  </si>
  <si>
    <t xml:space="preserve">Ремонт двигателей вентиляторов</t>
  </si>
  <si>
    <t>ТЗ-4.4.1</t>
  </si>
  <si>
    <t xml:space="preserve">Демонтаж/монтаж электродвигателя</t>
  </si>
  <si>
    <t>ТЗ-4.4.2</t>
  </si>
  <si>
    <t xml:space="preserve">Замена обмоток электродвизателя</t>
  </si>
  <si>
    <t>ТЗ-4.4.3</t>
  </si>
  <si>
    <t xml:space="preserve">Замена подшипников электродвигателя</t>
  </si>
  <si>
    <t>ТЗ-4.5</t>
  </si>
  <si>
    <t xml:space="preserve">Замена приводов воздушных заслонок</t>
  </si>
  <si>
    <t>ТЗ-4.6</t>
  </si>
  <si>
    <t xml:space="preserve">Ремонт водяных и гликолевых калориферов </t>
  </si>
  <si>
    <t>ТЗ-4.7</t>
  </si>
  <si>
    <t xml:space="preserve">Замена декоративных решеток и диффузоров</t>
  </si>
  <si>
    <t>ТЗ-4.8</t>
  </si>
  <si>
    <t xml:space="preserve">Замена запорной и регулирующей арматуры на узлах смешения</t>
  </si>
  <si>
    <t>ТЗ-4.9</t>
  </si>
  <si>
    <t xml:space="preserve">Замена циркуляционных насосов на узлах смешения</t>
  </si>
  <si>
    <t>ТЗ-4.10</t>
  </si>
  <si>
    <t xml:space="preserve">Замена дренажных насосов сплит-систем, кассетных фанкойлов</t>
  </si>
  <si>
    <t>ТЗ-4.11</t>
  </si>
  <si>
    <t xml:space="preserve">Ремонт фреоновых магистралей сплит-систем</t>
  </si>
  <si>
    <t>ТЗ-4.12</t>
  </si>
  <si>
    <t xml:space="preserve">Ремонт калорифера водяной тепловой завесы в случае размораживания</t>
  </si>
  <si>
    <t>ТЗ-4.13</t>
  </si>
  <si>
    <t xml:space="preserve">Замена пульта управления тепловой завесы</t>
  </si>
  <si>
    <t>ТЗ-4.14</t>
  </si>
  <si>
    <t xml:space="preserve">Промывка пластинчатых теплообменников с разборкой и заменой уплотнителей</t>
  </si>
  <si>
    <t>ТЗ-4.15</t>
  </si>
  <si>
    <t>ТЗ-4.16</t>
  </si>
  <si>
    <t xml:space="preserve">Замена масла в спиральных компрессорах ХМ3, ХМ4, ХМ5</t>
  </si>
  <si>
    <t xml:space="preserve">1 установка</t>
  </si>
  <si>
    <t>ТЗ-4.17</t>
  </si>
  <si>
    <t xml:space="preserve">Балансировка рабочего колеса вентилятора</t>
  </si>
  <si>
    <t>ТЗ-4.18</t>
  </si>
  <si>
    <t xml:space="preserve">Монтаж сплит-системы</t>
  </si>
  <si>
    <t>ТЗ-4.19</t>
  </si>
  <si>
    <t xml:space="preserve">Монтаж фреоновой трассы </t>
  </si>
  <si>
    <t>ТЗ-4.20</t>
  </si>
  <si>
    <t xml:space="preserve">Монтаж фанкойла (комплекс работ с подключением к трубопроводу)</t>
  </si>
  <si>
    <t>ТЗ-4.21</t>
  </si>
  <si>
    <t xml:space="preserve">Прокладка трубопровода холодоснабжения</t>
  </si>
  <si>
    <t>ТЗ-4.22</t>
  </si>
  <si>
    <t xml:space="preserve">Ремонт частотного преобразователя</t>
  </si>
  <si>
    <t>ТЗ-4.23</t>
  </si>
  <si>
    <t xml:space="preserve">Замена частотного преобразователя</t>
  </si>
  <si>
    <t xml:space="preserve">1 шт. </t>
  </si>
  <si>
    <t>ТЗ-5</t>
  </si>
  <si>
    <t xml:space="preserve">Обслуживание и ремонт сетей и систем электроснабжения</t>
  </si>
  <si>
    <t>ТЗ-5.1</t>
  </si>
  <si>
    <t>ТЗ-5.2</t>
  </si>
  <si>
    <t xml:space="preserve">Замена силовых автоматических выключателей </t>
  </si>
  <si>
    <t>ТЗ-5.3</t>
  </si>
  <si>
    <t xml:space="preserve">Установка дополнительных автоматических выключателей</t>
  </si>
  <si>
    <t>ТЗ-5.4</t>
  </si>
  <si>
    <t xml:space="preserve">Замена устройств АВР</t>
  </si>
  <si>
    <t>ТЗ-5.5</t>
  </si>
  <si>
    <t xml:space="preserve">Замена неисправных конденсаторов в УКРМ</t>
  </si>
  <si>
    <t>ТЗ-5.6</t>
  </si>
  <si>
    <t xml:space="preserve">Замена контроллера, драйвера, блока питания на высоте до 3 м.</t>
  </si>
  <si>
    <t>ТЗ-5.7</t>
  </si>
  <si>
    <t xml:space="preserve">Замена пускорегулирующей аппаратуры (контакторы, реле, контроллеры)</t>
  </si>
  <si>
    <t>ТЗ-5.8</t>
  </si>
  <si>
    <t xml:space="preserve">Установка пускорегулирующей аппаратуры (контакторы, реле, контроллеры)</t>
  </si>
  <si>
    <t>ТЗ-5.9</t>
  </si>
  <si>
    <t xml:space="preserve">Замена АКБ в ИБП</t>
  </si>
  <si>
    <t>ТЗ-5.10</t>
  </si>
  <si>
    <t xml:space="preserve">Монтаж/демонтаж силовых шкафов</t>
  </si>
  <si>
    <t>ТЗ-5.11</t>
  </si>
  <si>
    <t xml:space="preserve">Расключение пукорегулирующей аппаратуры (во вновь монтируемых шкафах)</t>
  </si>
  <si>
    <t xml:space="preserve">1 ед.</t>
  </si>
  <si>
    <t>ТЗ-5.12</t>
  </si>
  <si>
    <t xml:space="preserve">Установка кабельных муфт воздушных</t>
  </si>
  <si>
    <t>ТЗ-5.13</t>
  </si>
  <si>
    <t xml:space="preserve">Установка кабельных муфт в грунте</t>
  </si>
  <si>
    <t>ТЗ-5.14</t>
  </si>
  <si>
    <t xml:space="preserve">Прокладка силового кабеля от 16 кв.мм до 120 кв.мм открытым способом</t>
  </si>
  <si>
    <t>ТЗ-5.15</t>
  </si>
  <si>
    <t xml:space="preserve">Прокладка силового кабеля от 16 кв.мм до 120 кв.мм в грунте</t>
  </si>
  <si>
    <t>ТЗ-5.16</t>
  </si>
  <si>
    <t xml:space="preserve">Поиск кабельной трассы, обрыва кабеля</t>
  </si>
  <si>
    <t>ТЗ-5.17</t>
  </si>
  <si>
    <t xml:space="preserve">Монтаж кабельных лотков до 200 мм</t>
  </si>
  <si>
    <t>ТЗ-5.18</t>
  </si>
  <si>
    <t xml:space="preserve">Монтаж кабельных лотков от 200 мм до 400 мм</t>
  </si>
  <si>
    <t>ТЗ-5.19</t>
  </si>
  <si>
    <t xml:space="preserve">Устройство кабельных проходок</t>
  </si>
  <si>
    <t>ТЗ-6</t>
  </si>
  <si>
    <t xml:space="preserve">Обслуживание и ремонт наружных электрических сетей освещения</t>
  </si>
  <si>
    <t>ТЗ-6.1</t>
  </si>
  <si>
    <t>ТЗ-6.2</t>
  </si>
  <si>
    <t xml:space="preserve">Ремонт опоры (фундамент, крепление)</t>
  </si>
  <si>
    <t>ТЗ-6.3</t>
  </si>
  <si>
    <t xml:space="preserve">Замена сгоревших МГЛ</t>
  </si>
  <si>
    <t>ТЗ-6.4</t>
  </si>
  <si>
    <t xml:space="preserve">Замена неисправного светильника на опоре</t>
  </si>
  <si>
    <t>ТЗ-6.5</t>
  </si>
  <si>
    <t xml:space="preserve">Замена неисправного светильника на фасаде</t>
  </si>
  <si>
    <t>ТЗ-6.6</t>
  </si>
  <si>
    <t xml:space="preserve">Замена автоматических выключателей, пускорегулирующей аппаратуры</t>
  </si>
  <si>
    <t>ТЗ-7</t>
  </si>
  <si>
    <t xml:space="preserve">Обслуживание и ремонт сетей электрообеспечения потребителей (380В, 220В, 24В, 12В, от вводных распределительных устройств до конечных потребителей, включая розетки)</t>
  </si>
  <si>
    <t>ТЗ-7.1</t>
  </si>
  <si>
    <t>ТЗ-7.2</t>
  </si>
  <si>
    <t xml:space="preserve">Установка дополнительных накладных розеток, выключателей  (без прокладки кабеля)</t>
  </si>
  <si>
    <t>ТЗ-7.3</t>
  </si>
  <si>
    <t xml:space="preserve">Установка дополнительных скрытых розеток, выключателей   (без прокладки кабеля)</t>
  </si>
  <si>
    <t>ТЗ-7.4</t>
  </si>
  <si>
    <t xml:space="preserve">Замена неисправных розеток, выключателей</t>
  </si>
  <si>
    <t>ТЗ-7.5</t>
  </si>
  <si>
    <t xml:space="preserve">Замена тепловых реле, терморегуляторов</t>
  </si>
  <si>
    <t>ТЗ-7.6</t>
  </si>
  <si>
    <t xml:space="preserve">Прокладка силового кабеля до 16 кв.мм открытым способом</t>
  </si>
  <si>
    <t>ТЗ-7.7</t>
  </si>
  <si>
    <t xml:space="preserve">Прокладка силового кабеля до 16 кв.мм скрытым способом</t>
  </si>
  <si>
    <t>ТЗ-7.8</t>
  </si>
  <si>
    <t xml:space="preserve">Прокладка кабельного канала</t>
  </si>
  <si>
    <t>ТЗ-7.9</t>
  </si>
  <si>
    <t xml:space="preserve">Установка дополнительных светильников на высоте до 3 м</t>
  </si>
  <si>
    <t>ТЗ-7.10</t>
  </si>
  <si>
    <t xml:space="preserve">Установка дополнительных светильников на высоте от 3 м до 6 м</t>
  </si>
  <si>
    <t>ТЗ-7.11</t>
  </si>
  <si>
    <t xml:space="preserve">Установка дополнительных светильников на высоте свыше 6 м</t>
  </si>
  <si>
    <t>ТЗ-7.12</t>
  </si>
  <si>
    <t xml:space="preserve">Замена не исправных и поврежденных светильников на высоте до 3 м</t>
  </si>
  <si>
    <t>ТЗ-7.13</t>
  </si>
  <si>
    <t xml:space="preserve">Замена не исправных и поврежденных светильников на высоте от 3 до 6 м</t>
  </si>
  <si>
    <t>ТЗ-7.14</t>
  </si>
  <si>
    <t xml:space="preserve">Замена не исправных и поврежденных светильников на высоте свыше 6 м</t>
  </si>
  <si>
    <t>ТЗ-7.15</t>
  </si>
  <si>
    <t xml:space="preserve">Диагностика технического состояния оборудования (поиск неисправностей)</t>
  </si>
  <si>
    <t>ТЗ-7.16</t>
  </si>
  <si>
    <t xml:space="preserve">Ремонт бытового оборудования (замена ТЭН, пускорегулирующей аппаратуры, контактных групп и т.п.)</t>
  </si>
  <si>
    <t>ТЗ-7.17</t>
  </si>
  <si>
    <t xml:space="preserve">Ремонт светильников общего назначения</t>
  </si>
  <si>
    <t>ТЗ-7.18</t>
  </si>
  <si>
    <t xml:space="preserve">Ремонт светильников спортивного освещения</t>
  </si>
  <si>
    <t>ТЗ-7.19</t>
  </si>
  <si>
    <t xml:space="preserve">Утилизация ртутьсодержащих ламп</t>
  </si>
  <si>
    <t>ТЗ-8</t>
  </si>
  <si>
    <t xml:space="preserve">Обслуживание и ремонт системы холодного и горячего водоснабжения</t>
  </si>
  <si>
    <t>ТЗ-8.1</t>
  </si>
  <si>
    <t>ТЗ-8.2</t>
  </si>
  <si>
    <t xml:space="preserve">Замена  душевых приборов (лейка, штанга, кронштейн)</t>
  </si>
  <si>
    <t>ТЗ-8.3</t>
  </si>
  <si>
    <t xml:space="preserve">Ремонт смесителей</t>
  </si>
  <si>
    <t>ТЗ-8.4</t>
  </si>
  <si>
    <t xml:space="preserve">Замена смесителей</t>
  </si>
  <si>
    <t>ТЗ-8.5</t>
  </si>
  <si>
    <t xml:space="preserve">Ремонт распределительных и регулировочных приборов </t>
  </si>
  <si>
    <t>ТЗ-8.6</t>
  </si>
  <si>
    <t xml:space="preserve">Замена распределительных и регулировочных приборов </t>
  </si>
  <si>
    <t>ТЗ-8.7</t>
  </si>
  <si>
    <t xml:space="preserve">Ремонт, замена запорной  или отсекающей арматуры</t>
  </si>
  <si>
    <t>ТЗ-8.8</t>
  </si>
  <si>
    <t xml:space="preserve">Замена гибкого присоединения или подводки к сантехническим устройствам</t>
  </si>
  <si>
    <t>ТЗ-8.9</t>
  </si>
  <si>
    <t xml:space="preserve">Замена, ремонт бойлера для воды</t>
  </si>
  <si>
    <t>ТЗ-8.10</t>
  </si>
  <si>
    <t xml:space="preserve">Замена насосных установок и  станций подкачки воды</t>
  </si>
  <si>
    <t>ТЗ-8.11</t>
  </si>
  <si>
    <t xml:space="preserve">Установка дополнительных фильтров для воды</t>
  </si>
  <si>
    <t>ТЗ-8.12</t>
  </si>
  <si>
    <t xml:space="preserve">Замена или прокладка новой водопроводной трубы по зданию (полипропилен)</t>
  </si>
  <si>
    <t>ТЗ-8.13</t>
  </si>
  <si>
    <t xml:space="preserve">Отогрев и размораживание систем водопровода</t>
  </si>
  <si>
    <t>ТЗ-8.14</t>
  </si>
  <si>
    <t xml:space="preserve">Замена прокладок в расъемных соединениях</t>
  </si>
  <si>
    <t>ТЗ-9</t>
  </si>
  <si>
    <t xml:space="preserve">Обслуживание и ремонт тепловых сетей, приборов и оборудования системы теплоснабжения</t>
  </si>
  <si>
    <t>ТЗ-9.1</t>
  </si>
  <si>
    <t>ТЗ-9.2</t>
  </si>
  <si>
    <t xml:space="preserve">Ремонт циркуляционного насоса</t>
  </si>
  <si>
    <t>ТЗ-9.3</t>
  </si>
  <si>
    <t xml:space="preserve">Замена циркуляционного насоса</t>
  </si>
  <si>
    <t>ТЗ-9.4</t>
  </si>
  <si>
    <t xml:space="preserve">Ремонт радиатора</t>
  </si>
  <si>
    <t>ТЗ-9.5</t>
  </si>
  <si>
    <t xml:space="preserve">Замена радиатора</t>
  </si>
  <si>
    <t>ТЗ-9.6</t>
  </si>
  <si>
    <t xml:space="preserve">Замена термостатического элемента</t>
  </si>
  <si>
    <t>ТЗ-9.7</t>
  </si>
  <si>
    <t xml:space="preserve">Ремонт конвектора</t>
  </si>
  <si>
    <t>ТЗ-9.8</t>
  </si>
  <si>
    <t xml:space="preserve">Замена конвектора</t>
  </si>
  <si>
    <t>ТЗ-9.9</t>
  </si>
  <si>
    <t xml:space="preserve">Ремонт системы встроенного отопления («теплый пол»)</t>
  </si>
  <si>
    <t>ТЗ-9.10</t>
  </si>
  <si>
    <t xml:space="preserve">Ремонт запорно-регулирующей арматура трубопроводов отопления</t>
  </si>
  <si>
    <t>ТЗ-9.11</t>
  </si>
  <si>
    <t xml:space="preserve">Замена запорно-регулирующая арматура трубопроводов отопления</t>
  </si>
  <si>
    <t>ТЗ-9.12</t>
  </si>
  <si>
    <t xml:space="preserve">Замена нагревательных элементов (ТЭНов)</t>
  </si>
  <si>
    <t>ТЗ-9.13</t>
  </si>
  <si>
    <t xml:space="preserve">Ремонт, замена  коммутационных аппаратов (автоматических выключателей, магнитных пускателей и т.п.) обслуживающих системы и приборы отопления</t>
  </si>
  <si>
    <t>ТЗ-9.14</t>
  </si>
  <si>
    <t>ТЗ-9.15</t>
  </si>
  <si>
    <t xml:space="preserve">Замена уплотнений валов насосов</t>
  </si>
  <si>
    <t xml:space="preserve">1 комплект</t>
  </si>
  <si>
    <t>ТЗ-10</t>
  </si>
  <si>
    <t xml:space="preserve">Обслуживание и ремонт оборудования ливневой канализации здания и наружных сетей</t>
  </si>
  <si>
    <t>ТЗ-10.1</t>
  </si>
  <si>
    <t>ТЗ-10.2</t>
  </si>
  <si>
    <t xml:space="preserve">Замена дренажного насоса</t>
  </si>
  <si>
    <t>ТЗ-10.3</t>
  </si>
  <si>
    <t xml:space="preserve">Ремонт водосточных воронок</t>
  </si>
  <si>
    <t>ТЗ-10.4</t>
  </si>
  <si>
    <t xml:space="preserve">Замена, прокладка  трубопроводов  (наружняя)</t>
  </si>
  <si>
    <t>ТЗ-10.5</t>
  </si>
  <si>
    <t xml:space="preserve">Аварийная откачка ливневых вод </t>
  </si>
  <si>
    <t>ТЗ-10.6</t>
  </si>
  <si>
    <t xml:space="preserve">Замена неисправных решеток ливневого колодца</t>
  </si>
  <si>
    <t>ТЗ-10.7</t>
  </si>
  <si>
    <t xml:space="preserve">Замена водопропускных ливневых лотков </t>
  </si>
  <si>
    <t>ТЗ-10.8</t>
  </si>
  <si>
    <t xml:space="preserve">Ремонт водопропускных ливневых лотков </t>
  </si>
  <si>
    <t>ТЗ-10.9</t>
  </si>
  <si>
    <t xml:space="preserve">Прочистка трубопроводов системы ливневой канализации и наружных сетей от засоров свыше Ду110</t>
  </si>
  <si>
    <t>ТЗ-11</t>
  </si>
  <si>
    <t xml:space="preserve">Обслуживание и ремонт оборудования хозяйственно-бытовой (фекальной) канализации здания и наружных сетей</t>
  </si>
  <si>
    <t>ТЗ-11.1</t>
  </si>
  <si>
    <t>ТЗ-11.2</t>
  </si>
  <si>
    <t xml:space="preserve">Отогрев и размораживание трубопроводов, элементов и устройств систем хозяйственно-бытовой канализации</t>
  </si>
  <si>
    <t>ТЗ-11.3</t>
  </si>
  <si>
    <t xml:space="preserve">Очистка хозяйственно-бытовой канализации</t>
  </si>
  <si>
    <t>ТЗ-11.3.1</t>
  </si>
  <si>
    <t xml:space="preserve">Прочистка трубопроводов системы хозяйственно-бытовой канализации от засоров до Ду110</t>
  </si>
  <si>
    <t>ТЗ-11.3.2</t>
  </si>
  <si>
    <t xml:space="preserve">Прочистка узлов системы хозяйственно-бытовой канализации от засоров (сифоны)</t>
  </si>
  <si>
    <t>ТЗ-11.3.3</t>
  </si>
  <si>
    <t xml:space="preserve">Очистка жироуловителей</t>
  </si>
  <si>
    <t>ТЗ-11.4</t>
  </si>
  <si>
    <t xml:space="preserve">Замена или прокладка линии канализации по зданию</t>
  </si>
  <si>
    <t>ТЗ-11.5</t>
  </si>
  <si>
    <t xml:space="preserve">Замена раковины</t>
  </si>
  <si>
    <t>ТЗ-11.6</t>
  </si>
  <si>
    <t xml:space="preserve">Ремонт душевого поддона</t>
  </si>
  <si>
    <t>ТЗ-11.7</t>
  </si>
  <si>
    <t xml:space="preserve">Замена душевого поддона</t>
  </si>
  <si>
    <t>ТЗ-11.8</t>
  </si>
  <si>
    <t xml:space="preserve">Замена арматуры бачка</t>
  </si>
  <si>
    <t>ТЗ-11.9</t>
  </si>
  <si>
    <t xml:space="preserve">Замена бачка</t>
  </si>
  <si>
    <t>ТЗ-11.10</t>
  </si>
  <si>
    <t xml:space="preserve">Замена унитаза</t>
  </si>
  <si>
    <t>ТЗ-11.11</t>
  </si>
  <si>
    <t xml:space="preserve">Замена писсуара</t>
  </si>
  <si>
    <t>ТЗ-11.12</t>
  </si>
  <si>
    <t xml:space="preserve">Замена системы смыва писсуара</t>
  </si>
  <si>
    <t>ТЗ-11.13</t>
  </si>
  <si>
    <t xml:space="preserve">Замена крышки унитаза</t>
  </si>
  <si>
    <t>ТЗ-11.14</t>
  </si>
  <si>
    <t xml:space="preserve">Ремонт фекальных насосов</t>
  </si>
  <si>
    <t>ТЗ-11.15</t>
  </si>
  <si>
    <t xml:space="preserve">Замена фекальных насосов</t>
  </si>
  <si>
    <t>ТЗ-12</t>
  </si>
  <si>
    <t xml:space="preserve">Обслуживание и ремонт автоматизированной системы диспетчерского управления</t>
  </si>
  <si>
    <t>ТЗ-12.1</t>
  </si>
  <si>
    <t>ТЗ-12.2</t>
  </si>
  <si>
    <t xml:space="preserve">Замена АКБ в щитах диспетчеризации</t>
  </si>
  <si>
    <t>ТЗ-12.3</t>
  </si>
  <si>
    <t xml:space="preserve">Замена блоков расширения, контроллеров</t>
  </si>
  <si>
    <t>ТЗ-12.4</t>
  </si>
  <si>
    <t xml:space="preserve">Замена кулера в щитах диспетчеризации</t>
  </si>
  <si>
    <t>ТЗ-12.5</t>
  </si>
  <si>
    <t xml:space="preserve">Прокладка дополнительных линий связи, управления</t>
  </si>
  <si>
    <t>ТЗ-12.6</t>
  </si>
  <si>
    <t xml:space="preserve">Настройка программного обеспечения </t>
  </si>
  <si>
    <t xml:space="preserve">1 устройство</t>
  </si>
  <si>
    <t>ТЗ-12.7</t>
  </si>
  <si>
    <t xml:space="preserve">Замена КИПиА (электронные датчики температуры, давления и т.п.)</t>
  </si>
  <si>
    <t>ТЗ-13</t>
  </si>
  <si>
    <t xml:space="preserve">Обслуживание и ремонт мебели</t>
  </si>
  <si>
    <t>ТЗ-13.1</t>
  </si>
  <si>
    <t xml:space="preserve">Ремонт сидений на трибунах</t>
  </si>
  <si>
    <t>ТЗ-13.2</t>
  </si>
  <si>
    <t xml:space="preserve">Ремонт ограждений, перил на трибунах</t>
  </si>
  <si>
    <t>ТЗ-13.3</t>
  </si>
  <si>
    <t xml:space="preserve">Монтаж настенных досок, зеркал, полок, навесных шкафов, дозаторов</t>
  </si>
  <si>
    <t>ТЗ-13.4</t>
  </si>
  <si>
    <t xml:space="preserve">Ремонт шкафов, тумб, полок</t>
  </si>
  <si>
    <t>ТЗ-13.5</t>
  </si>
  <si>
    <t xml:space="preserve">Сборка мебели</t>
  </si>
  <si>
    <t>ТЗ-13.6</t>
  </si>
  <si>
    <t xml:space="preserve">Замена мебельной фурнитуры, элементов мебели</t>
  </si>
  <si>
    <t>ТЗ-13.7</t>
  </si>
  <si>
    <t xml:space="preserve">Перетяжка элементов мебели</t>
  </si>
  <si>
    <t>ТЗ-13.8</t>
  </si>
  <si>
    <t xml:space="preserve">Регулировка мебели</t>
  </si>
  <si>
    <t>ТЗ-14</t>
  </si>
  <si>
    <t xml:space="preserve">Обслуживание и ремонт технологического оборудования прачечной</t>
  </si>
  <si>
    <t>ТЗ-14.1</t>
  </si>
  <si>
    <t xml:space="preserve">Удаление накипи, чистка барабана специальными средствами</t>
  </si>
  <si>
    <t>ТЗ-14.2</t>
  </si>
  <si>
    <t xml:space="preserve">Очистка дозатора моющего средства</t>
  </si>
  <si>
    <t>ТЗ-14.3</t>
  </si>
  <si>
    <t xml:space="preserve">Чистка фильтра сливного насоса</t>
  </si>
  <si>
    <t>ТЗ-14.4</t>
  </si>
  <si>
    <t xml:space="preserve">Очистка наливных шлангов и фильтров клапанов</t>
  </si>
  <si>
    <t>ТЗ-14.5</t>
  </si>
  <si>
    <t xml:space="preserve">Замена ТЭН на сушильных машинах</t>
  </si>
  <si>
    <t>ТЗ-14.6</t>
  </si>
  <si>
    <t xml:space="preserve">Выполнение мелкосрочных ремонтных работ по восстановлению работоспособности оборудования, отдельных его элементов, деталей и узлов</t>
  </si>
  <si>
    <t>ТЗ-14.7</t>
  </si>
  <si>
    <t xml:space="preserve">Замена деталей (сальники, уплотнени, подшипники, приводные ремни)</t>
  </si>
  <si>
    <t>ТЗ-15</t>
  </si>
  <si>
    <t xml:space="preserve">Обслуживание и ремонт системы заземления и молниезащиты</t>
  </si>
  <si>
    <t>ТЗ-15.1</t>
  </si>
  <si>
    <t xml:space="preserve">Ремонт Молниеприемной сетки по крыше здания (выполнена оцинкованной катанкой д. 8 мм, размер ячеи 10 х10 м)</t>
  </si>
  <si>
    <t>ТЗ-15.2</t>
  </si>
  <si>
    <t xml:space="preserve">Протяжка резьбовых соединений, проверка целостности/прочности сварных швов</t>
  </si>
  <si>
    <t xml:space="preserve">1 система </t>
  </si>
  <si>
    <t>ТЗ-15.3</t>
  </si>
  <si>
    <t xml:space="preserve">Измерение переходных сопротивлений, сопротивлений растекания на землю заземляющего устройства, тест молниеприемника</t>
  </si>
  <si>
    <t>ТЗ-15.4</t>
  </si>
  <si>
    <t xml:space="preserve">Защита от коррозии</t>
  </si>
  <si>
    <t>ТЗ-16</t>
  </si>
  <si>
    <t xml:space="preserve">Обслуживание и ремонт кровли</t>
  </si>
  <si>
    <t>ТЗ-16.1</t>
  </si>
  <si>
    <t xml:space="preserve">Ремонт кровли здания</t>
  </si>
  <si>
    <t xml:space="preserve">1 кв.м</t>
  </si>
  <si>
    <t>ТЗ-16.2</t>
  </si>
  <si>
    <t xml:space="preserve">Очистка кровли от снега</t>
  </si>
  <si>
    <t>ТЗ-16.3</t>
  </si>
  <si>
    <t xml:space="preserve">Очистка кровли от мусора</t>
  </si>
  <si>
    <t>ТЗ-17</t>
  </si>
  <si>
    <t xml:space="preserve">Обслуживание и ремонт оборудования прилегающей территории (ограждения, бордюры, асфальто-бетонное покрытие, площадки)</t>
  </si>
  <si>
    <t>ТЗ-17.1</t>
  </si>
  <si>
    <t xml:space="preserve">Окрашивание защитными грунтами, красками или лаками металлических конструкций, зданий и сооружений для предохранения от коррозии</t>
  </si>
  <si>
    <t>ТЗ-17.2</t>
  </si>
  <si>
    <t xml:space="preserve">Ремонт покрытия универсальных уличных спортивных площадок</t>
  </si>
  <si>
    <t>ТЗ-17.3</t>
  </si>
  <si>
    <t xml:space="preserve">Ремонт тротуарной плитки</t>
  </si>
  <si>
    <t>ТЗ-17.4</t>
  </si>
  <si>
    <t xml:space="preserve">Ремонт ограждений</t>
  </si>
  <si>
    <t>ТЗ-17.5</t>
  </si>
  <si>
    <t xml:space="preserve">Ремонт асфальтобетонного покрытия</t>
  </si>
  <si>
    <t>ТЗ-17.6</t>
  </si>
  <si>
    <t xml:space="preserve">Ремонт (замена) бортового камня</t>
  </si>
  <si>
    <t>ТЗ-17.7</t>
  </si>
  <si>
    <t xml:space="preserve">Ремонт декоративного покрытия подпорных стен</t>
  </si>
  <si>
    <t>ТЗ-17.8</t>
  </si>
  <si>
    <t xml:space="preserve">Ремонт, замена дорожных знаков и указателей</t>
  </si>
  <si>
    <t>ТЗ-17.9</t>
  </si>
  <si>
    <t xml:space="preserve">Ремонт конструктивных элементов универсальных уличных спортивных площадок</t>
  </si>
  <si>
    <t>ТЗ-18</t>
  </si>
  <si>
    <t xml:space="preserve">Обслуживание и ремонт системы кабельного телевидения</t>
  </si>
  <si>
    <t>ТЗ-18.1</t>
  </si>
  <si>
    <t xml:space="preserve">Поиск и устранение мест повреждений в случае потери TV сигнала</t>
  </si>
  <si>
    <t>ТЗ-18.2</t>
  </si>
  <si>
    <t xml:space="preserve">Замена (прокладка новой) линии антенного кабеля по лоткам (стоякам)</t>
  </si>
  <si>
    <t>ТЗ-18.3</t>
  </si>
  <si>
    <t xml:space="preserve">Монтаж кабельного канала,  подвод антенного кабеля к ТВ приемнику</t>
  </si>
  <si>
    <t>ТЗ-18.4</t>
  </si>
  <si>
    <t xml:space="preserve">Монтаж телевизионной розетки </t>
  </si>
  <si>
    <t>ТЗ-18.5</t>
  </si>
  <si>
    <t xml:space="preserve">Монтаж настенного (потолочного) кронштейна под ТВ приемник</t>
  </si>
  <si>
    <t>ТЗ-18.6</t>
  </si>
  <si>
    <t xml:space="preserve">Замена делителя, ответвителя, усилителя  ТВ сигнала, точки доступа</t>
  </si>
  <si>
    <t>ТЗ-18.7</t>
  </si>
  <si>
    <t xml:space="preserve">Монтаж делителя, ответвителя, усилителя  ТВ сигнала, точки доступа</t>
  </si>
  <si>
    <t>ТЗ-18.8</t>
  </si>
  <si>
    <t xml:space="preserve">Проверка качества TV сигнала в оконечных устройствах</t>
  </si>
  <si>
    <t>ТЗ-19</t>
  </si>
  <si>
    <t xml:space="preserve">Обслуживание и ремонт технологического и холодильного оборудования пищеблока</t>
  </si>
  <si>
    <t>ТЗ-19.1</t>
  </si>
  <si>
    <t>ТЗ-19.2</t>
  </si>
  <si>
    <t xml:space="preserve">Замена вентилятора конденсатора, испарителя</t>
  </si>
  <si>
    <t>ТЗ-19.3</t>
  </si>
  <si>
    <t xml:space="preserve">Замена фильтра фильтра-осушителя систем охлаждения</t>
  </si>
  <si>
    <t>ТЗ-19.4</t>
  </si>
  <si>
    <t xml:space="preserve">Замена ТЭН автоматической оттайки</t>
  </si>
  <si>
    <t>ТЗ-19.5</t>
  </si>
  <si>
    <t xml:space="preserve">Замена уплотнения дверей морозильных камер и шкафов.</t>
  </si>
  <si>
    <t>ТЗ-19.6</t>
  </si>
  <si>
    <t xml:space="preserve">Замена приборов освещения в морозильных камерах и шкафах</t>
  </si>
  <si>
    <t>ТЗ-19.7</t>
  </si>
  <si>
    <t xml:space="preserve">Замена автоматического выключателя, контактора в  цепи питания</t>
  </si>
  <si>
    <t>ТЗ-19.8</t>
  </si>
  <si>
    <t xml:space="preserve">Замена контроллера управления холодильных камер и шкафов</t>
  </si>
  <si>
    <t>ТЗ-19.9</t>
  </si>
  <si>
    <t xml:space="preserve">Замена конденсатора, испарителя</t>
  </si>
  <si>
    <t>ТЗ-19.10</t>
  </si>
  <si>
    <t xml:space="preserve">Замена компрессора</t>
  </si>
  <si>
    <t>ТЗ-19.11</t>
  </si>
  <si>
    <t xml:space="preserve">Замена греющего кабеля обогрева дверей холодильных камер</t>
  </si>
  <si>
    <t>ТЗ-19.12</t>
  </si>
  <si>
    <t xml:space="preserve">Замена замков на холодильных камерах и шкафах</t>
  </si>
  <si>
    <t>ТЗ-19.13</t>
  </si>
  <si>
    <t xml:space="preserve">Замена нагревательного элемента слива с дренажа в холодильных камерах и шкафах</t>
  </si>
  <si>
    <t>ТЗ-19.14</t>
  </si>
  <si>
    <t xml:space="preserve">Замена редуктора измельчителя льда</t>
  </si>
  <si>
    <t>ТЗ-19.15</t>
  </si>
  <si>
    <t xml:space="preserve">Замена сетевой кнопки</t>
  </si>
  <si>
    <t>ТЗ-19.16</t>
  </si>
  <si>
    <t xml:space="preserve">Замена нагревательного элемента электроплиты </t>
  </si>
  <si>
    <t>ТЗ-19.17</t>
  </si>
  <si>
    <t xml:space="preserve">Замена термостата </t>
  </si>
  <si>
    <t>ТЗ-19.18</t>
  </si>
  <si>
    <t xml:space="preserve">Замена нагревательного элемента электрокотла</t>
  </si>
  <si>
    <t>ТЗ-19.19</t>
  </si>
  <si>
    <t xml:space="preserve">Замена терморегуляторов на электроплите</t>
  </si>
  <si>
    <t>ТЗ-19.20</t>
  </si>
  <si>
    <t xml:space="preserve">Замена концевых выключателей </t>
  </si>
  <si>
    <t>ТЗ-19.21</t>
  </si>
  <si>
    <t xml:space="preserve">Замена нагревательного элемента пароконвектомата</t>
  </si>
  <si>
    <t>ТЗ-19.22</t>
  </si>
  <si>
    <t xml:space="preserve">Замена нагревательного элемента на прилавке для подогрева</t>
  </si>
  <si>
    <t>ТЗ-19.23</t>
  </si>
  <si>
    <t xml:space="preserve">Замена приводных ремней</t>
  </si>
  <si>
    <t>ТЗ-19.24</t>
  </si>
  <si>
    <t xml:space="preserve">Замена режущих элементов электрическаой  мясорубки </t>
  </si>
  <si>
    <t>ТЗ-19.25</t>
  </si>
  <si>
    <t xml:space="preserve">Замена фрезы мясорыхлительной машины</t>
  </si>
  <si>
    <t>ТЗ-19.26</t>
  </si>
  <si>
    <t xml:space="preserve">Замена двигателя на овощерезательной машине </t>
  </si>
  <si>
    <t>ТЗ-19.27</t>
  </si>
  <si>
    <t xml:space="preserve">Замена кассет котломоечной машины К 990 Е</t>
  </si>
  <si>
    <t>ТЗ-19.28</t>
  </si>
  <si>
    <t xml:space="preserve">Замена распылителей на котломоечной машине К 990 Е</t>
  </si>
  <si>
    <t>ТЗ-19.29</t>
  </si>
  <si>
    <t xml:space="preserve">Замена переливного патрубка на  котломоечной машине К 990 Е</t>
  </si>
  <si>
    <t>ТЗ-19.30</t>
  </si>
  <si>
    <t xml:space="preserve">Замена подпорного насоса котломоечной машины К 990 Е</t>
  </si>
  <si>
    <t>ТЗ-19.31</t>
  </si>
  <si>
    <t xml:space="preserve">Замена образивного диска на картофелечеочистительной машине PPN 10/M</t>
  </si>
  <si>
    <t>ТЗ-19.32</t>
  </si>
  <si>
    <t xml:space="preserve">Замена блока управления</t>
  </si>
  <si>
    <t>ТЗ-19.33</t>
  </si>
  <si>
    <t xml:space="preserve">Замена дисков на овощерезательной машине CL 50</t>
  </si>
  <si>
    <t>ТЗ-19.34</t>
  </si>
  <si>
    <t xml:space="preserve">Ремонт механического кухонного оборудования (миксеры, мясорубки, моечные машины и т.п.)</t>
  </si>
  <si>
    <t>ТЗ-19.35</t>
  </si>
  <si>
    <t xml:space="preserve">Ремонт теплового кухонного оборудования (печи, жарочные шкафы, пароконвектоматы и т.п.)</t>
  </si>
  <si>
    <t>ТЗ-20</t>
  </si>
  <si>
    <t xml:space="preserve">Обслуживание и ремонт системы электрочасификации</t>
  </si>
  <si>
    <t>ТЗ-20.1</t>
  </si>
  <si>
    <t xml:space="preserve">Замена (прокладка новой) линии UTP кабеля по лоткам (стоякам)</t>
  </si>
  <si>
    <t>ТЗ-20.2</t>
  </si>
  <si>
    <t xml:space="preserve">Монтаж кабельного канала,  подвод UTP кабеля к вторичным часам</t>
  </si>
  <si>
    <t>ТЗ-20.3</t>
  </si>
  <si>
    <t xml:space="preserve">Монтаж вторичных часов</t>
  </si>
  <si>
    <t>ТЗ-21</t>
  </si>
  <si>
    <t xml:space="preserve">Обслуживание и ремонт системы подъёма флагов и разделительной шторы игрового зала</t>
  </si>
  <si>
    <t>ТЗ-21.1</t>
  </si>
  <si>
    <t>ТЗ-21.2</t>
  </si>
  <si>
    <t xml:space="preserve">Ремонт редуктора лебедки</t>
  </si>
  <si>
    <t>ТЗ-21.3</t>
  </si>
  <si>
    <t xml:space="preserve">Замена троса, роликов</t>
  </si>
  <si>
    <t>ТЗ-21.4</t>
  </si>
  <si>
    <t xml:space="preserve">Замена элементов щита управления</t>
  </si>
  <si>
    <t>ТЗ-22</t>
  </si>
  <si>
    <t xml:space="preserve">Обслуживание и ремонт оборудования лифтов для перевозки людей</t>
  </si>
  <si>
    <t>ТЗ-23</t>
  </si>
  <si>
    <t xml:space="preserve">Обслуживание и ремонт оборудования подъемников для перевозки грузов</t>
  </si>
  <si>
    <t>ТЗ-24</t>
  </si>
  <si>
    <t xml:space="preserve">Обслуживание и ремонт внутренней телефонной связи</t>
  </si>
  <si>
    <t>ТЗ-25</t>
  </si>
  <si>
    <t xml:space="preserve">Обслуживание и ремонт оборудования сауны</t>
  </si>
  <si>
    <t xml:space="preserve">Абонентская плата +  Тариф</t>
  </si>
  <si>
    <t>ТЗ-25.1</t>
  </si>
  <si>
    <t>ТЗ-25.2</t>
  </si>
  <si>
    <t xml:space="preserve">Замена ТЭН электропечи</t>
  </si>
  <si>
    <t>ТЗ-25.3</t>
  </si>
  <si>
    <t xml:space="preserve">Замена ТЭН парогенератора</t>
  </si>
  <si>
    <t>ТЗ-25.4</t>
  </si>
  <si>
    <t xml:space="preserve">Замена датчика температуры </t>
  </si>
  <si>
    <t>ТЗ-25.5</t>
  </si>
  <si>
    <t>ТЗ-26</t>
  </si>
  <si>
    <t xml:space="preserve">Обслуживание и ремонт оборудования бассейна</t>
  </si>
  <si>
    <t>ТЗ-26.1</t>
  </si>
  <si>
    <t xml:space="preserve">Ремонт, замена запорной и отсекающей арматуры системы фильтрации</t>
  </si>
  <si>
    <t>ТЗ-26.2</t>
  </si>
  <si>
    <t xml:space="preserve">Прочистка трубопроводов и узлов системы от засоров</t>
  </si>
  <si>
    <t>ТЗ-26.3</t>
  </si>
  <si>
    <t>ТЗ-26.4</t>
  </si>
  <si>
    <t>ТЗ-26.5</t>
  </si>
  <si>
    <t>ТЗ-26.6</t>
  </si>
  <si>
    <t xml:space="preserve">Ремонт, замена  коммутационных аппаратов (автоматических выключателей, магнитных пускателей и т.п.) обслуживающих систему водоподготовки</t>
  </si>
  <si>
    <t>ТЗ-26.7</t>
  </si>
  <si>
    <t xml:space="preserve">Замена песковой засыпки в фильтрующей установке</t>
  </si>
  <si>
    <t>ТЗ-26.8</t>
  </si>
  <si>
    <t xml:space="preserve">Замена УФ-лампы в установке обеззараживания воды</t>
  </si>
  <si>
    <t>ТЗ-27</t>
  </si>
  <si>
    <t xml:space="preserve">Обслуживание и ремонт спортивного оборудования и тренажеров</t>
  </si>
  <si>
    <t>ТЗ-27.1</t>
  </si>
  <si>
    <t>ТЗ-27.2</t>
  </si>
  <si>
    <t>ТЗ-27.3</t>
  </si>
  <si>
    <t xml:space="preserve">Замена крепежных элементов, ремонт узлов крепления</t>
  </si>
  <si>
    <t>ТЗ-27.4</t>
  </si>
  <si>
    <t xml:space="preserve">Ремонт разъемных соединений</t>
  </si>
  <si>
    <t>ТЗ-27.5</t>
  </si>
  <si>
    <t xml:space="preserve">Замена узлов и элементов оборудования</t>
  </si>
  <si>
    <t>ТЗ-27.6</t>
  </si>
  <si>
    <t xml:space="preserve">Замена электронных блоков</t>
  </si>
  <si>
    <t>ТЗ-27.7</t>
  </si>
  <si>
    <t xml:space="preserve">Замена подшипников </t>
  </si>
  <si>
    <t>ТЗ-28</t>
  </si>
  <si>
    <t xml:space="preserve">Обслуживание и ремонт помещений, фасадной части зданий</t>
  </si>
  <si>
    <t>ТЗ-28.1</t>
  </si>
  <si>
    <t>ТЗ-28.2</t>
  </si>
  <si>
    <t xml:space="preserve">Демонтаж напольных покрытий (паркет, линолеум, керамическая плитка, спортивные покрытия)</t>
  </si>
  <si>
    <t>ТЗ-28.3</t>
  </si>
  <si>
    <t xml:space="preserve">Укладка напольных покрытий  (паркет, линолеум, керамическая плитка, спортивные покрытия)</t>
  </si>
  <si>
    <t>ТЗ-28.4</t>
  </si>
  <si>
    <t xml:space="preserve">Демонтаж бетонной стяжки пола</t>
  </si>
  <si>
    <t>ТЗ-28.5</t>
  </si>
  <si>
    <t xml:space="preserve">Устройство бетонной стяжки пола</t>
  </si>
  <si>
    <t>ТЗ-28.6</t>
  </si>
  <si>
    <t xml:space="preserve">Оштукатуривание поверхностей (с подготовкой)</t>
  </si>
  <si>
    <t>ТЗ-28.7</t>
  </si>
  <si>
    <t xml:space="preserve">Шпатлевание поверхностей (с подготовкой)</t>
  </si>
  <si>
    <t>ТЗ-28.8</t>
  </si>
  <si>
    <t xml:space="preserve">Покраска поверхностей пола, стен, потолка (с подготовкой)</t>
  </si>
  <si>
    <t>ТЗ-28.9</t>
  </si>
  <si>
    <t xml:space="preserve">Покрытие стен керамической плиткой</t>
  </si>
  <si>
    <t>ТЗ-28.10</t>
  </si>
  <si>
    <t xml:space="preserve">Замена дверного полотна</t>
  </si>
  <si>
    <t>ТЗ-28.11</t>
  </si>
  <si>
    <t xml:space="preserve">Замена дверной коробки</t>
  </si>
  <si>
    <t>ТЗ-28.12</t>
  </si>
  <si>
    <t xml:space="preserve">Замена дверных замков, петель, ручек</t>
  </si>
  <si>
    <t>ТЗ-28.13</t>
  </si>
  <si>
    <t xml:space="preserve">Регулировка дверной и оконной фурнитуры</t>
  </si>
  <si>
    <t>ТЗ-28.14</t>
  </si>
  <si>
    <t xml:space="preserve">Ремонт оконных блоков, замена фурнитуры</t>
  </si>
  <si>
    <t>ТЗ-28.15</t>
  </si>
  <si>
    <t xml:space="preserve">Замена оконных стекол</t>
  </si>
  <si>
    <t>ТЗ-28.16</t>
  </si>
  <si>
    <t xml:space="preserve">Ремонт ограждений лестничных маршей</t>
  </si>
  <si>
    <t>ТЗ-28.17</t>
  </si>
  <si>
    <t xml:space="preserve">Ремонт подвесных потолков</t>
  </si>
  <si>
    <t>ТЗ-28.18</t>
  </si>
  <si>
    <t xml:space="preserve">Ремонт гипсокартонного потолка</t>
  </si>
  <si>
    <t>ТЗ-28.19</t>
  </si>
  <si>
    <t xml:space="preserve">Монтаж/демонтаж накладных элементов (уголки, плинтусы, нащельники, обналичка дверей)</t>
  </si>
  <si>
    <t>ТЗ-28.20</t>
  </si>
  <si>
    <t xml:space="preserve">Монтаж/демонтаж баннеров, пресс-волов, рекламных конструкций на высоте до 3 м</t>
  </si>
  <si>
    <t>ТЗ-28.21</t>
  </si>
  <si>
    <t xml:space="preserve">Монтаж/демонтаж баннеров, пресс-волов, рекламных конструкций на высоте от 3 м</t>
  </si>
  <si>
    <t>ТЗ-28.22</t>
  </si>
  <si>
    <t xml:space="preserve">Монтаж/демонтаж элементов декора и декоративных конструкций</t>
  </si>
  <si>
    <t xml:space="preserve">Итого, стоимость абонентской платы в месяц по объекту Академия Авангарда, рублей без НДС</t>
  </si>
  <si>
    <t xml:space="preserve">НДС 20%</t>
  </si>
  <si>
    <t xml:space="preserve">Итого, стоимость абонентской платы в месяц по объекту Академия Авангарда, рублей с НДС</t>
  </si>
  <si>
    <t xml:space="preserve">Итого, стоимость абонентской платы за 12 месяцев по объекту Академия Авангарда, рублей с НДС</t>
  </si>
  <si>
    <t xml:space="preserve">Итого, стоимость абонентской платы за 24 месяца по объекту Академия Авангарда, рублей с НДС</t>
  </si>
  <si>
    <t xml:space="preserve"> Участник отбора заполняет Столбцы № 9, 10 Столбец  № 11  заполняется автоматически по заданным формулам.</t>
  </si>
  <si>
    <t xml:space="preserve">* - В абонентскую плату  включены все расходы, связанные с выполнением работ, в том числе транспортные расходы, обучение персонала, оплату труда рабочих, средства индивидуальной защиты, стоимость расходных материалов, агрегатов и запчастей, амортизация оборудования, гарантийное обслуживание, а также все налоги (в т. ч. НДС), сборы, пошлины, расходы на страхование, и другие обязательные платежи, требуемые для оказания услуг с учетом 20 % НДС.
Стоимость расходных материалов, агрегатов и запчастей, превышающая 50 000 (Пятьдесят тысяч) рублей с учетом 20 % НДС за одну единицу, не входит в абонентскую плату и оплачивается Заказчиком отдельно на основании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 При этом стоимость услуг и транспортных расходов, для выполнения которых используются материалы, агрегаты и запчасти стоимостью выше 50 000 (Пятьдесят тысяч) рублей с учетом 20 % НДС за одну единицу, включены в абонентскую плату и отдельно не оплачиваются.</t>
  </si>
  <si>
    <t xml:space="preserve">**- В тарифные расценки включена стоимость выполнения услуги и транспортные расходы без учета стоимости расходных материалов, агрегатов и запчастей. Расходные материалы, агрегаты и запчасти по тарифным техническим заданиям оплачиваются по согласованным с Заказчиком расценкам на основании отдельно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</t>
  </si>
  <si>
    <t>Должность</t>
  </si>
  <si>
    <t>(подпись)</t>
  </si>
  <si>
    <t>Ф.И.О.</t>
  </si>
  <si>
    <t>м.п.</t>
  </si>
  <si>
    <t xml:space="preserve">Приложение №1.1 к Форме № 1</t>
  </si>
  <si>
    <t xml:space="preserve">Коммерческое предложение к Отбору № 03-2024</t>
  </si>
  <si>
    <t xml:space="preserve">/наименование Претендента/</t>
  </si>
  <si>
    <t xml:space="preserve">от «       » __________________  2024 г.</t>
  </si>
  <si>
    <t xml:space="preserve">Начальная максимальная стоимость тарифа, руб. с учетом НДС</t>
  </si>
  <si>
    <t xml:space="preserve">Стоимость в месяц, руб.  с учетом НДС/НДС не облагается (по абонентской плате)*</t>
  </si>
  <si>
    <t xml:space="preserve">Стоимость тарифа, руб. с учетом НДС/НДС не облагается**</t>
  </si>
  <si>
    <t xml:space="preserve">  Х  </t>
  </si>
  <si>
    <t xml:space="preserve">Не требуется</t>
  </si>
  <si>
    <t xml:space="preserve">Итого, стоимость абонентской платы в месяц по объекту Академия Авангарда, рублей с учетом НДС/НДС не облагается*</t>
  </si>
  <si>
    <t xml:space="preserve">Итого, стоимость абонентской платы за 12 месяцев по объекту Академия Авангарда, рублей с учетом НДС/НДС не облагается*</t>
  </si>
  <si>
    <t xml:space="preserve">Итого, стоимость абонентской платы за 24 месяца по объекту Академия Авангарда, рублей с учетом НДС/НДС не облагается*</t>
  </si>
  <si>
    <t xml:space="preserve">Место выполнения работ</t>
  </si>
  <si>
    <t xml:space="preserve">г. Омск, проспект Мира, стр. 1Б – Хоккейная Академия «Авангард»</t>
  </si>
  <si>
    <t xml:space="preserve">Период выполнения работ</t>
  </si>
  <si>
    <t xml:space="preserve">Начало Работ: 01 апреля 2024 года
Окончание работ: 31 марта 2026 года</t>
  </si>
  <si>
    <t xml:space="preserve">Условия оплаты</t>
  </si>
  <si>
    <t xml:space="preserve">В течение 10 (десяти) банковских дней с даты подписания актов сдачи-приёмки выполненных работ сторонами на основании выставленного счета.</t>
  </si>
  <si>
    <t xml:space="preserve">Гарантийный срок</t>
  </si>
  <si>
    <t xml:space="preserve">- на все ремонтные работы – сроком на 6 месяцев с момента выполнения работ;
- на все строительно-монтажные работы, а также на запасные части, детали и узлы, выполняемые и применяемые Исполнителем при выполнении работ в соответствии с настоящим ТЗ – сроком на 1 год с момента выполнения работ, установки запасных частей, деталей и узлов;  
- на все работы по техническому обслуживанию (ТО) и планово-предупредительному ремонту (ППР), выполняемые в рамках, согласованных и утвержденных годовых и ежемесячных графиков ТО и ППР – сроком на межрегламентный период с момента выполнения работ.</t>
  </si>
  <si>
    <t xml:space="preserve">Период фиксации цен</t>
  </si>
  <si>
    <t xml:space="preserve">Цены, указанные в коммерческом предложении (абонентская плата и тарифные расценки), фиксируются и не подлежат изменению в течение срока действия договора.</t>
  </si>
  <si>
    <t xml:space="preserve">Срок действия договора </t>
  </si>
  <si>
    <t xml:space="preserve">С даты заключения договора до полного исполнения Сторонами обязательств по договору.</t>
  </si>
  <si>
    <t xml:space="preserve"> Участник отбора заполняет Столбцы № 9, 10. В случае, если организация работает по УСН, в них необходимо указать «НДС не облагается».</t>
  </si>
  <si>
    <t xml:space="preserve">* - В абонентскую плату должны быть включены все расходы, связанные с выполнением работ, в том числе транспортные расходы, обучение персонала, оплата труда рабочих, средства индивидуальной защиты, стоимость расходных материалов, агрегатов и запчастей, амортизация оборудования, гарантийное обслуживание, а также все налоги (в т. ч. НДС), сборы, пошлины, расходы на страхование, и другие обязательные платежи.
Стоимость расходных материалов, агрегатов и запчастей, превышающая 50 000 (Пятьдесят тысяч) рублей с учетом НДС за одну единицу, не входит в абонентскую плату и оплачивается Заказчиком отдельно на основании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 При этом стоимость работ и транспортных расходов, для выполнения которых используются материалы, агрегаты и запчасти стоимостью выше 50 000 (Пятьдесят тысяч) рублей с учетом НДС за одну единицу, включены в абонентскую плату и отдельно не оплачиваются.</t>
  </si>
  <si>
    <t xml:space="preserve">**- В тарифные расценки должна быть включена стоимость выполнения работ и транспортных расходов без учета стоимости расходных материалов, агрегатов и запчастей. Расходные материалы, агрегаты и запчасти по тарифным техническим заданиям оплачиваются по согласованным с Заказчиком расценкам на основании отдельно выставленного Исполнителем счета, предварительно предоставленного и согласованного с Заказчиком с предоставлением документов, подтверждающих их стоимость.</t>
  </si>
  <si>
    <t xml:space="preserve">Цветовое кодирование:</t>
  </si>
  <si>
    <t xml:space="preserve">Выбрать из списка</t>
  </si>
  <si>
    <t xml:space="preserve">Заполнить вручную</t>
  </si>
  <si>
    <t xml:space="preserve">Расчетные значения</t>
  </si>
  <si>
    <t>Комментарии:</t>
  </si>
  <si>
    <t xml:space="preserve">Столбец "Объект Управления" - выбрать из выпадающего списка территорию оказания услуг</t>
  </si>
  <si>
    <t xml:space="preserve">Столбец "Вид затрат" - выбрать из выпадающего списка вид расходов</t>
  </si>
  <si>
    <t xml:space="preserve">Столбец "Детализация" - указать вид/наименование услуг/товаров</t>
  </si>
  <si>
    <t xml:space="preserve">Поля, выделенные серой заливкой, заполнять не нужно, они рассчитываются автоматически</t>
  </si>
  <si>
    <t xml:space="preserve">В случае необходимости можно добавить новые строки</t>
  </si>
  <si>
    <t xml:space="preserve">Объект Управления</t>
  </si>
  <si>
    <t xml:space="preserve">Вид затрат</t>
  </si>
  <si>
    <t>Детализация</t>
  </si>
  <si>
    <t xml:space="preserve">Кол-во в месяц</t>
  </si>
  <si>
    <t xml:space="preserve">Стоимость в месяц, без НДС</t>
  </si>
  <si>
    <t xml:space="preserve">ИТОГО в месяц, без НДС</t>
  </si>
  <si>
    <t xml:space="preserve">ИТОГО в месяц, с НДС</t>
  </si>
  <si>
    <t xml:space="preserve">Кол-во за сезон</t>
  </si>
  <si>
    <t xml:space="preserve">ИТОГО за сезон, без НДС</t>
  </si>
  <si>
    <t xml:space="preserve">ИТОГО за сезон, с НДС</t>
  </si>
  <si>
    <t>Академия</t>
  </si>
  <si>
    <t xml:space="preserve">Услуги подрядных организаций</t>
  </si>
  <si>
    <t xml:space="preserve">Аренда оборудования</t>
  </si>
  <si>
    <t xml:space="preserve">Мобильная связь </t>
  </si>
  <si>
    <t xml:space="preserve">Расходные материалы для текущего ремонта здания и оборудования</t>
  </si>
  <si>
    <t xml:space="preserve">Расходные материалы для ТО оборудования</t>
  </si>
  <si>
    <t xml:space="preserve">Расходные материалы для уборки помещений</t>
  </si>
  <si>
    <t xml:space="preserve">Расходные материалы для оргтехники, канцелярия</t>
  </si>
  <si>
    <t xml:space="preserve">Моющие средства, бытовая химия</t>
  </si>
  <si>
    <t xml:space="preserve">Прочие материалы</t>
  </si>
  <si>
    <t>ДХЦ</t>
  </si>
  <si>
    <t xml:space="preserve">Кол-во </t>
  </si>
  <si>
    <t xml:space="preserve">Стоимость, без НДС</t>
  </si>
  <si>
    <t xml:space="preserve">ИТОГО, без НДС</t>
  </si>
  <si>
    <t xml:space="preserve">ИТОГО, с НДС</t>
  </si>
  <si>
    <t>Оргтехника</t>
  </si>
  <si>
    <t>Инструменты</t>
  </si>
  <si>
    <t xml:space="preserve">Оборудование </t>
  </si>
  <si>
    <t>Спецодежда</t>
  </si>
  <si>
    <t>СИЗ</t>
  </si>
  <si>
    <t>Медосмотр</t>
  </si>
  <si>
    <t>Обучение</t>
  </si>
  <si>
    <t xml:space="preserve">ежемесячные расходы</t>
  </si>
  <si>
    <t xml:space="preserve">годовые расходы</t>
  </si>
  <si>
    <t>Контрагент</t>
  </si>
  <si>
    <t xml:space="preserve">Постоянные затраты:</t>
  </si>
  <si>
    <t xml:space="preserve">Расходы на ФОТ</t>
  </si>
  <si>
    <t>Связь</t>
  </si>
  <si>
    <t xml:space="preserve">Единовременные затраты:</t>
  </si>
  <si>
    <t xml:space="preserve">Процент непредвиденных расходов от общей суммы затрат (5%)</t>
  </si>
  <si>
    <t xml:space="preserve">Итого стоимость услуг:</t>
  </si>
  <si>
    <t xml:space="preserve">Участок ледоподготовки хоккейных полей</t>
  </si>
  <si>
    <t xml:space="preserve">Водитель (оператор) льдоуборочного комбайна</t>
  </si>
  <si>
    <t xml:space="preserve">Заливка льда</t>
  </si>
  <si>
    <t xml:space="preserve">1 сутки - работа, 3 суток - вых.</t>
  </si>
  <si>
    <t>круглосуточно</t>
  </si>
  <si>
    <t>Участок_ледоподготовки_хоккейных_полей</t>
  </si>
  <si>
    <t xml:space="preserve">Участок по обслуживанию зданий и сооружений</t>
  </si>
  <si>
    <t xml:space="preserve">Участок по обслуживанию электрооборудования</t>
  </si>
  <si>
    <t xml:space="preserve">Участок по обслуживанию систем вентиляции, кондиционирования, холодильной установки ледовых полей, коммерческого холода пищеблока</t>
  </si>
  <si>
    <t xml:space="preserve">Рабочий заливки льда</t>
  </si>
  <si>
    <t xml:space="preserve">Подготовка льда</t>
  </si>
  <si>
    <t>Слесарь-ремонтник</t>
  </si>
  <si>
    <t xml:space="preserve">Инженер - энергетик</t>
  </si>
  <si>
    <t xml:space="preserve">Слесарь по обслуживанию холодильной установки комплекса, вентиляции и кондиционирования</t>
  </si>
  <si>
    <t xml:space="preserve">Обслуживание и ремонт здания</t>
  </si>
  <si>
    <t xml:space="preserve">8 x 5, вых - сб, вск.</t>
  </si>
  <si>
    <t xml:space="preserve">Слесарь - сантехник </t>
  </si>
  <si>
    <t xml:space="preserve">Слесарь - электрик</t>
  </si>
  <si>
    <t xml:space="preserve">обслуживание и ремонт сантехнического оборудования</t>
  </si>
  <si>
    <t xml:space="preserve">2/2 по 12 часов </t>
  </si>
  <si>
    <t xml:space="preserve">сменный </t>
  </si>
  <si>
    <t xml:space="preserve">удостоверение о допуске к работе на ОПО</t>
  </si>
  <si>
    <t xml:space="preserve">организация обслуживания и ремонта энергетического оборудования</t>
  </si>
  <si>
    <t xml:space="preserve">8 x 5, вых- сб,вск.</t>
  </si>
  <si>
    <t xml:space="preserve">Высшее профессиональное (техническое) образование, группа 5 по электробезопасности</t>
  </si>
  <si>
    <t xml:space="preserve">обслуживание и ремонт электротехнического оборудования</t>
  </si>
  <si>
    <t xml:space="preserve">2/2 по 12 часов</t>
  </si>
  <si>
    <t xml:space="preserve">обслуживание и ремонт </t>
  </si>
  <si>
    <t xml:space="preserve">удостоверение машиниста холодильных установок разрядом не ниже 5-го</t>
  </si>
  <si>
    <t>Итого:</t>
  </si>
  <si>
    <t>Участок</t>
  </si>
  <si>
    <t xml:space="preserve">Краткий функционал</t>
  </si>
  <si>
    <t xml:space="preserve">Количество единиц, шт.</t>
  </si>
  <si>
    <t xml:space="preserve">График </t>
  </si>
  <si>
    <r>
      <t xml:space="preserve">Режим работы</t>
    </r>
    <r>
      <rPr>
        <sz val="10"/>
        <color theme="1"/>
        <rFont val="Verdana"/>
      </rPr>
      <t> </t>
    </r>
  </si>
  <si>
    <t xml:space="preserve">Особые требования к образованию и опыту</t>
  </si>
  <si>
    <t>Начальник</t>
  </si>
  <si>
    <t>Участок_подготовки_льда_и_обслуживания_хоккейных_полей</t>
  </si>
  <si>
    <t>Участок_по_обслуживанию_зданий_и_сооружений</t>
  </si>
  <si>
    <t>Участок_по_обслуживанию_электроборудования</t>
  </si>
  <si>
    <t>Участок_по_обслуживанию_систем_вентиляции__кондиционирования__холодильной_установки_ледовых_полей__коммерческого_холода_пищеблока</t>
  </si>
  <si>
    <t xml:space="preserve">Начальник сервисной службы</t>
  </si>
  <si>
    <t xml:space="preserve">руководство службой эксплуатации</t>
  </si>
  <si>
    <t xml:space="preserve">Инженер по подготовке льда</t>
  </si>
  <si>
    <t xml:space="preserve">Инженер - механик</t>
  </si>
  <si>
    <t xml:space="preserve">Инженер по обслуживанию ОВ и К </t>
  </si>
  <si>
    <t xml:space="preserve">Участок подготовки льда и обслуживания хоккейных полей </t>
  </si>
  <si>
    <t xml:space="preserve">организация и контроль работ бригады по заливке льда</t>
  </si>
  <si>
    <t xml:space="preserve">Слесарь - ремонтник</t>
  </si>
  <si>
    <t xml:space="preserve">Слесарь по обслуживанию холодильной установки комплекса</t>
  </si>
  <si>
    <t xml:space="preserve">Инженер КИП и А</t>
  </si>
  <si>
    <t xml:space="preserve">Слесарь по обслуживанию систем вентиляции и кондиционирования</t>
  </si>
  <si>
    <t xml:space="preserve">Слесарь - сантехник 1 кат.</t>
  </si>
  <si>
    <t xml:space="preserve">Диспетчер-контролер параметров систем жизнеобеспечения</t>
  </si>
  <si>
    <t xml:space="preserve">Слесарь по обслуживанию бытового холодильного и торгового оборудования</t>
  </si>
  <si>
    <t xml:space="preserve">Участок по обслуживанию зданий и сооружений </t>
  </si>
  <si>
    <t xml:space="preserve">организация обслуживания и ремонта оборудования</t>
  </si>
  <si>
    <t xml:space="preserve">стаж не менее 3-х лет</t>
  </si>
  <si>
    <t xml:space="preserve">Слесарь - сантехник 2 кат.</t>
  </si>
  <si>
    <t xml:space="preserve">обслуживание и ремонт оборудования</t>
  </si>
  <si>
    <t xml:space="preserve">12 часов в день</t>
  </si>
  <si>
    <t>сменный</t>
  </si>
  <si>
    <t xml:space="preserve">обслуживание и ремонт сантехнического оборудования, тепловых узлов</t>
  </si>
  <si>
    <t xml:space="preserve">2 слесаря в день (12 часов), 1 в ночь 12 часов.</t>
  </si>
  <si>
    <t xml:space="preserve">удостоверение сантехника</t>
  </si>
  <si>
    <t xml:space="preserve">Участок по обслуживанию электроборудования </t>
  </si>
  <si>
    <r>
      <t xml:space="preserve">организация обслуживания</t>
    </r>
    <r>
      <rPr>
        <sz val="10"/>
        <color theme="1"/>
        <rFont val="Verdana"/>
      </rPr>
      <t xml:space="preserve"> и ремонта </t>
    </r>
    <r>
      <rPr>
        <sz val="10"/>
        <rFont val="Verdana"/>
      </rPr>
      <t xml:space="preserve">энергетического оборудования</t>
    </r>
  </si>
  <si>
    <t xml:space="preserve">Высшее профессиональное (техническое) образование,  группа 5 по электробезопасности</t>
  </si>
  <si>
    <t xml:space="preserve">2 электрика в день (12 часов), 1 электрик в ночь 12 часов.</t>
  </si>
  <si>
    <t xml:space="preserve">действующая группа по электробезопасности 3 (до 1000 В)</t>
  </si>
  <si>
    <t xml:space="preserve">обслуживание и ремонт оборудования КИП и А</t>
  </si>
  <si>
    <t xml:space="preserve">стаж не менее 1 года</t>
  </si>
  <si>
    <t xml:space="preserve">иметь удостоверение лифтера</t>
  </si>
  <si>
    <t xml:space="preserve">организация обслуживания и ремонта оборудования систем холодоснабжения, вентиляции и кондиционирования</t>
  </si>
  <si>
    <t xml:space="preserve">1 в смену по 12 часов в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</si>
</sst>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0" formatCode="[$-419]General"/>
    <numFmt numFmtId="161" formatCode="_-* #,##0.00_р_._-;\-* #,##0.00_р_._-;_-* &quot;-&quot;??_р_._-;_-@_-"/>
    <numFmt numFmtId="162" formatCode="_-* #,##0.00\ _₽_-;\-* #,##0.00\ _₽_-;_-* &quot;-&quot;??\ _₽_-;_-@_-"/>
  </numFmts>
  <fonts count="20">
    <font>
      <sz val="11.000000"/>
      <color theme="1"/>
      <name val="Calibri"/>
      <scheme val="minor"/>
    </font>
    <font>
      <sz val="11.000000"/>
      <name val="Calibri"/>
    </font>
    <font>
      <u/>
      <sz val="11.000000"/>
      <color theme="10"/>
      <name val="Calibri"/>
      <scheme val="minor"/>
    </font>
    <font>
      <sz val="10.000000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1.000000"/>
      <color theme="1"/>
      <name val="Calibri"/>
      <scheme val="minor"/>
    </font>
    <font>
      <b/>
      <sz val="10.000000"/>
      <name val="Calibri"/>
      <scheme val="minor"/>
    </font>
    <font>
      <sz val="10.000000"/>
      <name val="Calibri"/>
    </font>
    <font>
      <sz val="12.000000"/>
      <name val="Calibri"/>
      <scheme val="minor"/>
    </font>
    <font>
      <b/>
      <u/>
      <sz val="12.000000"/>
      <color theme="1"/>
      <name val="Calibri"/>
      <scheme val="minor"/>
    </font>
    <font>
      <sz val="12.000000"/>
      <color indexed="2"/>
      <name val="Calibri"/>
      <scheme val="minor"/>
    </font>
    <font>
      <b/>
      <sz val="12.000000"/>
      <color theme="1"/>
      <name val="Calibri"/>
      <scheme val="minor"/>
    </font>
    <font>
      <b/>
      <sz val="12.000000"/>
      <color indexed="65"/>
      <name val="Arial"/>
    </font>
    <font>
      <sz val="36.000000"/>
      <color indexed="2"/>
      <name val="Calibri"/>
      <scheme val="minor"/>
    </font>
    <font>
      <sz val="12.000000"/>
      <name val="Verdana"/>
    </font>
    <font>
      <sz val="11.000000"/>
      <color theme="0" tint="-0.049989318521683403"/>
      <name val="Calibri"/>
      <scheme val="minor"/>
    </font>
    <font>
      <sz val="11.000000"/>
      <name val="Calibri"/>
      <scheme val="minor"/>
    </font>
    <font>
      <b/>
      <sz val="10.000000"/>
      <name val="Verdana"/>
    </font>
    <font>
      <sz val="10.000000"/>
      <name val="Verdana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rgb="FFD8D8D8"/>
        <bgColor rgb="FFD8D8D8"/>
      </patternFill>
    </fill>
    <fill>
      <patternFill patternType="solid">
        <fgColor indexed="65"/>
        <bgColor indexed="65"/>
      </patternFill>
    </fill>
    <fill>
      <patternFill patternType="solid">
        <fgColor rgb="FFCCECFF"/>
        <bgColor rgb="FFCCECFF"/>
      </patternFill>
    </fill>
    <fill>
      <patternFill patternType="solid">
        <fgColor theme="2" tint="-0.099978637043366805"/>
        <bgColor theme="2" tint="-0.099978637043366805"/>
      </patternFill>
    </fill>
    <fill>
      <patternFill patternType="solid">
        <fgColor rgb="FF002060"/>
        <bgColor rgb="FF002060"/>
      </patternFill>
    </fill>
    <fill>
      <patternFill patternType="solid">
        <fgColor theme="8" tint="-0.249977111117893"/>
        <bgColor theme="8" tint="-0.249977111117893"/>
      </patternFill>
    </fill>
    <fill>
      <patternFill patternType="solid">
        <fgColor theme="0" tint="-0.049989318521683403"/>
        <bgColor theme="0" tint="-0.049989318521683403"/>
      </patternFill>
    </fill>
  </fills>
  <borders count="17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none"/>
      <diagonal style="none"/>
    </border>
  </borders>
  <cellStyleXfs count="4">
    <xf fontId="0" fillId="0" borderId="0" numFmtId="0" applyNumberFormat="1" applyFont="1" applyFill="1" applyBorder="1"/>
    <xf fontId="1" fillId="0" borderId="0" numFmtId="160" applyNumberFormat="1" applyFont="1" applyFill="1" applyBorder="1"/>
    <xf fontId="2" fillId="0" borderId="0" numFmtId="0" applyNumberFormat="0" applyFont="1" applyFill="0" applyBorder="0" applyProtection="0"/>
    <xf fontId="0" fillId="0" borderId="0" numFmtId="161" applyNumberFormat="1" applyFont="0" applyFill="0" applyBorder="0" applyProtection="0"/>
  </cellStyleXfs>
  <cellXfs count="214">
    <xf fontId="0" fillId="0" borderId="0" numFmtId="0" xfId="0"/>
    <xf fontId="3" fillId="0" borderId="0" numFmtId="0" xfId="0" applyFont="1" applyAlignment="1" applyProtection="1">
      <alignment vertical="center"/>
      <protection locked="0"/>
    </xf>
    <xf fontId="3" fillId="0" borderId="0" numFmtId="0" xfId="0" applyFont="1" applyAlignment="1" applyProtection="1">
      <alignment horizontal="left" indent="1" vertical="center"/>
      <protection locked="0"/>
    </xf>
    <xf fontId="4" fillId="0" borderId="0" numFmtId="0" xfId="0" applyFont="1" applyAlignment="1" applyProtection="1">
      <alignment vertical="center" wrapText="1"/>
      <protection locked="0"/>
    </xf>
    <xf fontId="4" fillId="0" borderId="0" numFmtId="0" xfId="0" applyFont="1" applyAlignment="1" applyProtection="1">
      <alignment horizontal="right" vertical="center" wrapText="1"/>
      <protection locked="0"/>
    </xf>
    <xf fontId="0" fillId="0" borderId="0" numFmtId="0" xfId="0" applyAlignment="1" applyProtection="1">
      <alignment horizontal="right" vertical="center"/>
      <protection locked="0"/>
    </xf>
    <xf fontId="0" fillId="0" borderId="0" numFmtId="0" xfId="0" applyAlignment="1" applyProtection="1">
      <alignment vertical="center"/>
      <protection locked="0"/>
    </xf>
    <xf fontId="5" fillId="0" borderId="0" numFmtId="0" xfId="0" applyFont="1" applyAlignment="1" applyProtection="1">
      <alignment vertical="center"/>
      <protection locked="0"/>
    </xf>
    <xf fontId="6" fillId="0" borderId="1" numFmtId="0" xfId="0" applyFont="1" applyBorder="1" applyAlignment="1" applyProtection="1">
      <alignment horizontal="center" vertical="center"/>
      <protection locked="0"/>
    </xf>
    <xf fontId="7" fillId="2" borderId="2" numFmtId="49" xfId="0" applyNumberFormat="1" applyFont="1" applyFill="1" applyBorder="1" applyAlignment="1" applyProtection="1">
      <alignment horizontal="center" vertical="center"/>
      <protection locked="0"/>
    </xf>
    <xf fontId="7" fillId="2" borderId="3" numFmtId="0" xfId="0" applyFont="1" applyFill="1" applyBorder="1" applyAlignment="1" applyProtection="1">
      <alignment horizontal="center" vertical="center" wrapText="1"/>
      <protection locked="0"/>
    </xf>
    <xf fontId="7" fillId="2" borderId="2" numFmtId="0" xfId="0" applyFont="1" applyFill="1" applyBorder="1" applyAlignment="1" applyProtection="1">
      <alignment horizontal="center" vertical="center" wrapText="1"/>
      <protection locked="0"/>
    </xf>
    <xf fontId="3" fillId="3" borderId="3" numFmtId="0" xfId="0" applyFont="1" applyFill="1" applyBorder="1" applyAlignment="1" applyProtection="1">
      <alignment horizontal="center" vertical="center" wrapText="1"/>
      <protection locked="0"/>
    </xf>
    <xf fontId="3" fillId="3" borderId="2" numFmtId="0" xfId="0" applyFont="1" applyFill="1" applyBorder="1" applyAlignment="1" applyProtection="1">
      <alignment horizontal="center" vertical="center" wrapText="1"/>
      <protection locked="0"/>
    </xf>
    <xf fontId="3" fillId="3" borderId="2" numFmtId="0" xfId="0" applyFont="1" applyFill="1" applyBorder="1" applyAlignment="1" applyProtection="1">
      <alignment horizontal="left" vertical="center" wrapText="1"/>
      <protection locked="0"/>
    </xf>
    <xf fontId="3" fillId="3" borderId="2" numFmtId="161" xfId="3" applyNumberFormat="1" applyFont="1" applyFill="1" applyBorder="1" applyAlignment="1" applyProtection="1">
      <alignment horizontal="center" vertical="center" wrapText="1"/>
      <protection locked="0"/>
    </xf>
    <xf fontId="3" fillId="3" borderId="2" numFmtId="162" xfId="3" applyNumberFormat="1" applyFont="1" applyFill="1" applyBorder="1" applyAlignment="1" applyProtection="1">
      <alignment horizontal="center" vertical="center" wrapText="1"/>
    </xf>
    <xf fontId="3" fillId="3" borderId="2" numFmtId="161" xfId="3" applyNumberFormat="1" applyFont="1" applyFill="1" applyBorder="1" applyAlignment="1" applyProtection="1">
      <alignment horizontal="center" vertical="center" wrapText="1"/>
    </xf>
    <xf fontId="3" fillId="3" borderId="2" numFmtId="162" xfId="3" applyNumberFormat="1" applyFont="1" applyFill="1" applyBorder="1" applyAlignment="1" applyProtection="1">
      <alignment horizontal="center" vertical="center" wrapText="1"/>
      <protection locked="0"/>
    </xf>
    <xf fontId="3" fillId="0" borderId="4" numFmtId="0" xfId="0" applyFont="1" applyBorder="1" applyAlignment="1" applyProtection="1">
      <alignment horizontal="center" vertical="center" wrapText="1"/>
      <protection locked="0"/>
    </xf>
    <xf fontId="3" fillId="0" borderId="2" numFmtId="0" xfId="0" applyFont="1" applyBorder="1" applyAlignment="1" applyProtection="1">
      <alignment horizontal="center" vertical="center" wrapText="1"/>
      <protection locked="0"/>
    </xf>
    <xf fontId="3" fillId="0" borderId="2" numFmtId="0" xfId="0" applyFont="1" applyBorder="1" applyAlignment="1" applyProtection="1">
      <alignment horizontal="left" vertical="center" wrapText="1"/>
      <protection locked="0"/>
    </xf>
    <xf fontId="3" fillId="0" borderId="2" numFmtId="161" xfId="3" applyNumberFormat="1" applyFont="1" applyBorder="1" applyAlignment="1" applyProtection="1">
      <alignment horizontal="center" vertical="center" wrapText="1"/>
      <protection locked="0"/>
    </xf>
    <xf fontId="5" fillId="0" borderId="2" numFmtId="162" xfId="0" applyNumberFormat="1" applyFont="1" applyBorder="1" applyAlignment="1">
      <alignment horizontal="right" vertical="center" wrapText="1"/>
    </xf>
    <xf fontId="3" fillId="0" borderId="2" numFmtId="162" xfId="3" applyNumberFormat="1" applyFont="1" applyBorder="1" applyAlignment="1" applyProtection="1">
      <alignment horizontal="center" vertical="center" wrapText="1"/>
    </xf>
    <xf fontId="3" fillId="0" borderId="2" numFmtId="0" xfId="0" applyFont="1" applyBorder="1" applyAlignment="1" applyProtection="1">
      <alignment vertical="center"/>
      <protection locked="0"/>
    </xf>
    <xf fontId="3" fillId="0" borderId="2" numFmtId="162" xfId="3" applyNumberFormat="1" applyFont="1" applyBorder="1" applyAlignment="1" applyProtection="1">
      <alignment horizontal="center" vertical="center" wrapText="1"/>
      <protection locked="0"/>
    </xf>
    <xf fontId="3" fillId="0" borderId="5" numFmtId="0" xfId="0" applyFont="1" applyBorder="1" applyAlignment="1" applyProtection="1">
      <alignment horizontal="center" vertical="center" wrapText="1"/>
      <protection locked="0"/>
    </xf>
    <xf fontId="3" fillId="0" borderId="2" numFmtId="161" xfId="3" applyNumberFormat="1" applyFont="1" applyBorder="1" applyAlignment="1" applyProtection="1">
      <alignment horizontal="center" vertical="center" wrapText="1"/>
    </xf>
    <xf fontId="3" fillId="0" borderId="2" numFmtId="0" xfId="0" applyFont="1" applyBorder="1" applyAlignment="1" applyProtection="1">
      <alignment horizontal="center" vertical="center"/>
      <protection locked="0"/>
    </xf>
    <xf fontId="3" fillId="0" borderId="6" numFmtId="0" xfId="0" applyFont="1" applyBorder="1" applyAlignment="1" applyProtection="1">
      <alignment horizontal="center" vertical="center" wrapText="1"/>
      <protection locked="0"/>
    </xf>
    <xf fontId="3" fillId="4" borderId="4" numFmtId="0" xfId="0" applyFont="1" applyFill="1" applyBorder="1" applyAlignment="1" applyProtection="1">
      <alignment horizontal="center" vertical="center" wrapText="1"/>
      <protection locked="0"/>
    </xf>
    <xf fontId="3" fillId="4" borderId="2" numFmtId="0" xfId="0" applyFont="1" applyFill="1" applyBorder="1" applyAlignment="1" applyProtection="1">
      <alignment horizontal="center" vertical="center" wrapText="1"/>
      <protection locked="0"/>
    </xf>
    <xf fontId="3" fillId="4" borderId="5" numFmtId="0" xfId="0" applyFont="1" applyFill="1" applyBorder="1" applyAlignment="1" applyProtection="1">
      <alignment horizontal="center" vertical="center" wrapText="1"/>
      <protection locked="0"/>
    </xf>
    <xf fontId="8" fillId="0" borderId="2" numFmtId="160" xfId="1" applyNumberFormat="1" applyFont="1" applyBorder="1" applyAlignment="1" applyProtection="1">
      <alignment horizontal="left" vertical="center" wrapText="1"/>
      <protection locked="0"/>
    </xf>
    <xf fontId="3" fillId="4" borderId="6" numFmtId="0" xfId="0" applyFont="1" applyFill="1" applyBorder="1" applyAlignment="1" applyProtection="1">
      <alignment horizontal="center" vertical="center" wrapText="1"/>
      <protection locked="0"/>
    </xf>
    <xf fontId="3" fillId="0" borderId="4" numFmtId="49" xfId="0" applyNumberFormat="1" applyFont="1" applyBorder="1" applyAlignment="1" applyProtection="1">
      <alignment horizontal="center" vertical="center" wrapText="1"/>
      <protection locked="0"/>
    </xf>
    <xf fontId="3" fillId="0" borderId="5" numFmtId="49" xfId="0" applyNumberFormat="1" applyFont="1" applyBorder="1" applyAlignment="1" applyProtection="1">
      <alignment horizontal="center" vertical="center" wrapText="1"/>
      <protection locked="0"/>
    </xf>
    <xf fontId="3" fillId="0" borderId="6" numFmtId="49" xfId="0" applyNumberFormat="1" applyFont="1" applyBorder="1" applyAlignment="1" applyProtection="1">
      <alignment horizontal="center" vertical="center" wrapText="1"/>
      <protection locked="0"/>
    </xf>
    <xf fontId="3" fillId="0" borderId="2" numFmtId="2" xfId="3" applyNumberFormat="1" applyFont="1" applyBorder="1" applyAlignment="1" applyProtection="1">
      <alignment vertical="center" wrapText="1"/>
    </xf>
    <xf fontId="3" fillId="0" borderId="2" numFmtId="2" xfId="0" applyNumberFormat="1" applyFont="1" applyBorder="1" applyAlignment="1">
      <alignment vertical="center"/>
    </xf>
    <xf fontId="3" fillId="0" borderId="2" numFmtId="2" xfId="0" applyNumberFormat="1" applyFont="1" applyBorder="1" applyAlignment="1">
      <alignment horizontal="right" vertical="center"/>
    </xf>
    <xf fontId="3" fillId="0" borderId="2" numFmtId="2" xfId="3" applyNumberFormat="1" applyFont="1" applyBorder="1" applyAlignment="1" applyProtection="1">
      <alignment horizontal="right" vertical="center" wrapText="1"/>
    </xf>
    <xf fontId="3" fillId="4" borderId="0" numFmtId="0" xfId="0" applyFont="1" applyFill="1" applyAlignment="1" applyProtection="1">
      <alignment vertical="center"/>
      <protection locked="0"/>
    </xf>
    <xf fontId="3" fillId="4" borderId="2" numFmtId="0" xfId="0" applyFont="1" applyFill="1" applyBorder="1" applyAlignment="1" applyProtection="1">
      <alignment horizontal="left" vertical="center" wrapText="1"/>
      <protection locked="0"/>
    </xf>
    <xf fontId="3" fillId="4" borderId="2" numFmtId="161" xfId="3" applyNumberFormat="1" applyFont="1" applyFill="1" applyBorder="1" applyAlignment="1" applyProtection="1">
      <alignment horizontal="center" vertical="center" wrapText="1"/>
      <protection locked="0"/>
    </xf>
    <xf fontId="3" fillId="4" borderId="2" numFmtId="162" xfId="3" applyNumberFormat="1" applyFont="1" applyFill="1" applyBorder="1" applyAlignment="1" applyProtection="1">
      <alignment horizontal="center" vertical="center" wrapText="1"/>
    </xf>
    <xf fontId="3" fillId="4" borderId="2" numFmtId="162" xfId="3" applyNumberFormat="1" applyFont="1" applyFill="1" applyBorder="1" applyAlignment="1" applyProtection="1">
      <alignment horizontal="center" vertical="center" wrapText="1"/>
      <protection locked="0"/>
    </xf>
    <xf fontId="3" fillId="4" borderId="2" numFmtId="161" xfId="3" applyNumberFormat="1" applyFont="1" applyFill="1" applyBorder="1" applyAlignment="1" applyProtection="1">
      <alignment horizontal="center" vertical="center" wrapText="1"/>
    </xf>
    <xf fontId="0" fillId="0" borderId="2" numFmtId="0" xfId="0" applyBorder="1" applyAlignment="1" applyProtection="1">
      <alignment vertical="center"/>
      <protection locked="0"/>
    </xf>
    <xf fontId="3" fillId="0" borderId="4" numFmtId="0" xfId="0" applyFont="1" applyBorder="1" applyAlignment="1" applyProtection="1">
      <alignment horizontal="center" vertical="center"/>
      <protection locked="0"/>
    </xf>
    <xf fontId="3" fillId="0" borderId="2" numFmtId="0" xfId="0" applyFont="1" applyBorder="1" applyAlignment="1">
      <alignment vertical="center"/>
    </xf>
    <xf fontId="3" fillId="0" borderId="5" numFmtId="0" xfId="0" applyFont="1" applyBorder="1" applyAlignment="1" applyProtection="1">
      <alignment horizontal="center" vertical="center"/>
      <protection locked="0"/>
    </xf>
    <xf fontId="3" fillId="0" borderId="6" numFmtId="0" xfId="0" applyFont="1" applyBorder="1" applyAlignment="1" applyProtection="1">
      <alignment horizontal="center" vertical="center"/>
      <protection locked="0"/>
    </xf>
    <xf fontId="5" fillId="3" borderId="2" numFmtId="0" xfId="0" applyFont="1" applyFill="1" applyBorder="1" applyAlignment="1" applyProtection="1">
      <alignment horizontal="left" vertical="center" wrapText="1"/>
      <protection locked="0"/>
    </xf>
    <xf fontId="5" fillId="4" borderId="2" numFmtId="0" xfId="0" applyFont="1" applyFill="1" applyBorder="1" applyAlignment="1" applyProtection="1">
      <alignment horizontal="left" vertical="center" wrapText="1"/>
      <protection locked="0"/>
    </xf>
    <xf fontId="3" fillId="0" borderId="0" numFmtId="0" xfId="0" applyFont="1" applyAlignment="1" applyProtection="1">
      <alignment horizontal="center" vertical="center"/>
      <protection locked="0"/>
    </xf>
    <xf fontId="7" fillId="0" borderId="2" numFmtId="0" xfId="0" applyFont="1" applyBorder="1" applyAlignment="1" applyProtection="1">
      <alignment horizontal="right" vertical="center"/>
      <protection locked="0"/>
    </xf>
    <xf fontId="7" fillId="0" borderId="2" numFmtId="162" xfId="0" applyNumberFormat="1" applyFont="1" applyBorder="1" applyAlignment="1">
      <alignment horizontal="right" vertical="center"/>
    </xf>
    <xf fontId="7" fillId="0" borderId="2" numFmtId="161" xfId="3" applyNumberFormat="1" applyFont="1" applyBorder="1" applyAlignment="1" applyProtection="1">
      <alignment horizontal="center" vertical="center" wrapText="1"/>
    </xf>
    <xf fontId="3" fillId="0" borderId="2" numFmtId="162" xfId="0" applyNumberFormat="1" applyFont="1" applyBorder="1" applyAlignment="1" applyProtection="1">
      <alignment vertical="center"/>
      <protection locked="0"/>
    </xf>
    <xf fontId="7" fillId="0" borderId="2" numFmtId="161" xfId="3" applyNumberFormat="1" applyFont="1" applyBorder="1" applyAlignment="1" applyProtection="1">
      <alignment horizontal="center" vertical="center" wrapText="1"/>
      <protection locked="0"/>
    </xf>
    <xf fontId="7" fillId="0" borderId="2" numFmtId="162" xfId="0" applyNumberFormat="1" applyFont="1" applyBorder="1" applyAlignment="1" applyProtection="1">
      <alignment horizontal="right" vertical="center"/>
      <protection locked="0"/>
    </xf>
    <xf fontId="7" fillId="5" borderId="2" numFmtId="0" xfId="0" applyFont="1" applyFill="1" applyBorder="1" applyAlignment="1" applyProtection="1">
      <alignment horizontal="right" vertical="center"/>
      <protection locked="0"/>
    </xf>
    <xf fontId="7" fillId="5" borderId="2" numFmtId="162" xfId="0" applyNumberFormat="1" applyFont="1" applyFill="1" applyBorder="1" applyAlignment="1">
      <alignment horizontal="right" vertical="center"/>
    </xf>
    <xf fontId="7" fillId="5" borderId="2" numFmtId="161" xfId="3" applyNumberFormat="1" applyFont="1" applyFill="1" applyBorder="1" applyAlignment="1" applyProtection="1">
      <alignment horizontal="center" vertical="center" wrapText="1"/>
    </xf>
    <xf fontId="7" fillId="5" borderId="2" numFmtId="161" xfId="3" applyNumberFormat="1" applyFont="1" applyFill="1" applyBorder="1" applyAlignment="1" applyProtection="1">
      <alignment horizontal="center" vertical="center" wrapText="1"/>
      <protection locked="0"/>
    </xf>
    <xf fontId="7" fillId="6" borderId="2" numFmtId="0" xfId="0" applyFont="1" applyFill="1" applyBorder="1" applyAlignment="1" applyProtection="1">
      <alignment horizontal="right" vertical="center"/>
      <protection locked="0"/>
    </xf>
    <xf fontId="7" fillId="6" borderId="2" numFmtId="162" xfId="0" applyNumberFormat="1" applyFont="1" applyFill="1" applyBorder="1" applyAlignment="1">
      <alignment horizontal="right" vertical="center"/>
    </xf>
    <xf fontId="7" fillId="6" borderId="2" numFmtId="161" xfId="3" applyNumberFormat="1" applyFont="1" applyFill="1" applyBorder="1" applyAlignment="1" applyProtection="1">
      <alignment horizontal="center" vertical="center" wrapText="1"/>
    </xf>
    <xf fontId="7" fillId="6" borderId="2" numFmtId="161" xfId="3" applyNumberFormat="1" applyFont="1" applyFill="1" applyBorder="1" applyAlignment="1" applyProtection="1">
      <alignment horizontal="center" vertical="center" wrapText="1"/>
      <protection locked="0"/>
    </xf>
    <xf fontId="7" fillId="4" borderId="0" numFmtId="0" xfId="0" applyFont="1" applyFill="1" applyAlignment="1" applyProtection="1">
      <alignment horizontal="right" vertical="center"/>
      <protection locked="0"/>
    </xf>
    <xf fontId="7" fillId="4" borderId="7" numFmtId="0" xfId="0" applyFont="1" applyFill="1" applyBorder="1" applyAlignment="1" applyProtection="1">
      <alignment vertical="center"/>
      <protection locked="0"/>
    </xf>
    <xf fontId="7" fillId="4" borderId="8" numFmtId="0" xfId="0" applyFont="1" applyFill="1" applyBorder="1" applyAlignment="1" applyProtection="1">
      <alignment horizontal="right" vertical="center"/>
      <protection locked="0"/>
    </xf>
    <xf fontId="7" fillId="4" borderId="8" numFmtId="162" xfId="0" applyNumberFormat="1" applyFont="1" applyFill="1" applyBorder="1" applyAlignment="1">
      <alignment horizontal="right" vertical="center"/>
    </xf>
    <xf fontId="7" fillId="4" borderId="8" numFmtId="161" xfId="3" applyNumberFormat="1" applyFont="1" applyFill="1" applyBorder="1" applyAlignment="1" applyProtection="1">
      <alignment horizontal="center" vertical="center" wrapText="1"/>
    </xf>
    <xf fontId="7" fillId="4" borderId="8" numFmtId="161" xfId="3" applyNumberFormat="1" applyFont="1" applyFill="1" applyBorder="1" applyAlignment="1" applyProtection="1">
      <alignment horizontal="center" vertical="center" wrapText="1"/>
      <protection locked="0"/>
    </xf>
    <xf fontId="3" fillId="0" borderId="8" numFmtId="0" xfId="0" applyFont="1" applyBorder="1" applyAlignment="1" applyProtection="1">
      <alignment vertical="center" wrapText="1"/>
      <protection locked="0"/>
    </xf>
    <xf fontId="0" fillId="0" borderId="8" numFmtId="0" xfId="0" applyBorder="1" applyAlignment="1">
      <alignment vertical="center"/>
    </xf>
    <xf fontId="0" fillId="0" borderId="0" numFmtId="0" xfId="0" applyAlignment="1">
      <alignment vertical="center"/>
    </xf>
    <xf fontId="3" fillId="0" borderId="0" numFmtId="161" xfId="3" applyNumberFormat="1" applyFont="1" applyAlignment="1" applyProtection="1">
      <alignment horizontal="center" vertical="center" wrapText="1"/>
      <protection locked="0"/>
    </xf>
    <xf fontId="3" fillId="0" borderId="0" numFmtId="0" xfId="0" applyFont="1" applyAlignment="1" applyProtection="1">
      <alignment vertical="center" wrapText="1"/>
      <protection locked="0"/>
    </xf>
    <xf fontId="0" fillId="0" borderId="0" numFmtId="0" xfId="0" applyAlignment="1">
      <alignment vertical="center" wrapText="1"/>
    </xf>
    <xf fontId="9" fillId="0" borderId="0" numFmtId="0" xfId="0" applyFont="1" applyAlignment="1" applyProtection="1">
      <alignment horizontal="left" indent="1" vertical="center"/>
      <protection locked="0"/>
    </xf>
    <xf fontId="9" fillId="0" borderId="0" numFmtId="0" xfId="0" applyFont="1" applyAlignment="1" applyProtection="1">
      <alignment horizontal="center" vertical="center"/>
      <protection locked="0"/>
    </xf>
    <xf fontId="9" fillId="0" borderId="0" numFmtId="0" xfId="0" applyFont="1" applyAlignment="1" applyProtection="1">
      <alignment horizontal="left" vertical="center"/>
      <protection locked="0"/>
    </xf>
    <xf fontId="9" fillId="0" borderId="0" numFmtId="0" xfId="0" applyFont="1" applyAlignment="1" applyProtection="1">
      <alignment vertical="center"/>
      <protection locked="0"/>
    </xf>
    <xf fontId="4" fillId="0" borderId="0" numFmtId="0" xfId="0" applyFont="1" applyAlignment="1">
      <alignment vertical="center" wrapText="1"/>
      <protection locked="0"/>
    </xf>
    <xf fontId="4" fillId="0" borderId="0" numFmtId="0" xfId="0" applyFont="1" applyAlignment="1">
      <alignment horizontal="right" vertical="center"/>
      <protection locked="0"/>
    </xf>
    <xf fontId="4" fillId="0" borderId="0" numFmtId="0" xfId="0" applyFont="1" applyAlignment="1">
      <alignment horizontal="right" vertical="center" wrapText="1"/>
      <protection locked="0"/>
    </xf>
    <xf fontId="0" fillId="0" borderId="0" numFmtId="0" xfId="0" applyAlignment="1">
      <alignment vertical="center"/>
      <protection locked="0"/>
    </xf>
    <xf fontId="5" fillId="0" borderId="0" numFmtId="0" xfId="0" applyFont="1" applyAlignment="1">
      <alignment vertical="center"/>
      <protection locked="0"/>
    </xf>
    <xf fontId="3" fillId="0" borderId="0" numFmtId="0" xfId="0" applyFont="1" applyAlignment="1">
      <alignment vertical="center"/>
      <protection locked="0"/>
    </xf>
    <xf fontId="6" fillId="0" borderId="1" numFmtId="0" xfId="0" applyFont="1" applyBorder="1" applyAlignment="1">
      <alignment horizontal="center" vertical="center"/>
      <protection locked="0"/>
    </xf>
    <xf fontId="7" fillId="2" borderId="3" numFmtId="49" xfId="0" applyNumberFormat="1" applyFont="1" applyFill="1" applyBorder="1" applyAlignment="1">
      <alignment horizontal="center" vertical="center"/>
      <protection locked="0"/>
    </xf>
    <xf fontId="7" fillId="2" borderId="7" numFmtId="49" xfId="0" applyNumberFormat="1" applyFont="1" applyFill="1" applyBorder="1" applyAlignment="1">
      <alignment horizontal="center" vertical="center"/>
      <protection locked="0"/>
    </xf>
    <xf fontId="7" fillId="2" borderId="9" numFmtId="49" xfId="0" applyNumberFormat="1" applyFont="1" applyFill="1" applyBorder="1" applyAlignment="1">
      <alignment horizontal="center" vertical="center"/>
      <protection locked="0"/>
    </xf>
    <xf fontId="7" fillId="2" borderId="2" numFmtId="0" xfId="0" applyFont="1" applyFill="1" applyBorder="1" applyAlignment="1">
      <alignment horizontal="center" vertical="center" wrapText="1"/>
      <protection locked="0"/>
    </xf>
    <xf fontId="3" fillId="3" borderId="2" numFmtId="0" xfId="0" applyFont="1" applyFill="1" applyBorder="1" applyAlignment="1">
      <alignment horizontal="center" vertical="center" wrapText="1"/>
      <protection locked="0"/>
    </xf>
    <xf fontId="3" fillId="3" borderId="2" numFmtId="0" xfId="0" applyFont="1" applyFill="1" applyBorder="1" applyAlignment="1">
      <alignment horizontal="left" vertical="center" wrapText="1"/>
      <protection locked="0"/>
    </xf>
    <xf fontId="3" fillId="3" borderId="2" numFmtId="161" xfId="3" applyNumberFormat="1" applyFont="1" applyFill="1" applyBorder="1" applyAlignment="1">
      <alignment horizontal="center" vertical="center" wrapText="1"/>
      <protection locked="0"/>
    </xf>
    <xf fontId="8" fillId="7" borderId="2" numFmtId="161" xfId="3" applyNumberFormat="1" applyFont="1" applyFill="1" applyBorder="1" applyAlignment="1">
      <alignment horizontal="center" vertical="center" wrapText="1"/>
    </xf>
    <xf fontId="3" fillId="3" borderId="2" numFmtId="162" xfId="3" applyNumberFormat="1" applyFont="1" applyFill="1" applyBorder="1" applyAlignment="1">
      <alignment horizontal="center" vertical="center" wrapText="1"/>
      <protection locked="0"/>
    </xf>
    <xf fontId="3" fillId="0" borderId="4" numFmtId="0" xfId="0" applyFont="1" applyBorder="1" applyAlignment="1">
      <alignment horizontal="center" vertical="center" wrapText="1"/>
      <protection locked="0"/>
    </xf>
    <xf fontId="3" fillId="0" borderId="2" numFmtId="0" xfId="0" applyFont="1" applyBorder="1" applyAlignment="1">
      <alignment horizontal="center" vertical="center" wrapText="1"/>
      <protection locked="0"/>
    </xf>
    <xf fontId="3" fillId="0" borderId="2" numFmtId="0" xfId="0" applyFont="1" applyBorder="1" applyAlignment="1">
      <alignment horizontal="left" vertical="center" wrapText="1"/>
      <protection locked="0"/>
    </xf>
    <xf fontId="3" fillId="0" borderId="2" numFmtId="161" xfId="3" applyNumberFormat="1" applyFont="1" applyBorder="1" applyAlignment="1">
      <alignment horizontal="center" vertical="center" wrapText="1"/>
      <protection locked="0"/>
    </xf>
    <xf fontId="8" fillId="0" borderId="2" numFmtId="162" xfId="3" applyNumberFormat="1" applyFont="1" applyBorder="1" applyAlignment="1">
      <alignment horizontal="center" vertical="center" wrapText="1"/>
    </xf>
    <xf fontId="3" fillId="0" borderId="2" numFmtId="0" xfId="0" applyFont="1" applyBorder="1" applyAlignment="1">
      <alignment vertical="center"/>
      <protection locked="0"/>
    </xf>
    <xf fontId="3" fillId="0" borderId="2" numFmtId="162" xfId="3" applyNumberFormat="1" applyFont="1" applyBorder="1" applyAlignment="1">
      <alignment horizontal="center" vertical="center" wrapText="1"/>
      <protection locked="0"/>
    </xf>
    <xf fontId="3" fillId="0" borderId="5" numFmtId="0" xfId="0" applyFont="1" applyBorder="1" applyAlignment="1">
      <alignment horizontal="center" vertical="center" wrapText="1"/>
      <protection locked="0"/>
    </xf>
    <xf fontId="3" fillId="0" borderId="2" numFmtId="4" xfId="3" applyNumberFormat="1" applyFont="1" applyBorder="1" applyAlignment="1">
      <alignment horizontal="right" vertical="center" wrapText="1"/>
    </xf>
    <xf fontId="8" fillId="0" borderId="2" numFmtId="4" xfId="3" applyNumberFormat="1" applyFont="1" applyBorder="1" applyAlignment="1">
      <alignment horizontal="right" vertical="center" wrapText="1"/>
    </xf>
    <xf fontId="3" fillId="0" borderId="2" numFmtId="0" xfId="0" applyFont="1" applyBorder="1" applyAlignment="1">
      <alignment horizontal="center" vertical="center"/>
      <protection locked="0"/>
    </xf>
    <xf fontId="3" fillId="0" borderId="6" numFmtId="0" xfId="0" applyFont="1" applyBorder="1" applyAlignment="1">
      <alignment horizontal="center" vertical="center" wrapText="1"/>
      <protection locked="0"/>
    </xf>
    <xf fontId="3" fillId="4" borderId="4" numFmtId="0" xfId="0" applyFont="1" applyFill="1" applyBorder="1" applyAlignment="1">
      <alignment horizontal="center" vertical="center" wrapText="1"/>
      <protection locked="0"/>
    </xf>
    <xf fontId="3" fillId="4" borderId="2" numFmtId="0" xfId="0" applyFont="1" applyFill="1" applyBorder="1" applyAlignment="1">
      <alignment horizontal="center" vertical="center" wrapText="1"/>
      <protection locked="0"/>
    </xf>
    <xf fontId="3" fillId="4" borderId="5" numFmtId="0" xfId="0" applyFont="1" applyFill="1" applyBorder="1" applyAlignment="1">
      <alignment horizontal="center" vertical="center" wrapText="1"/>
      <protection locked="0"/>
    </xf>
    <xf fontId="3" fillId="0" borderId="4" numFmtId="0" xfId="0" applyFont="1" applyBorder="1" applyAlignment="1">
      <alignment horizontal="left" vertical="center" wrapText="1"/>
      <protection locked="0"/>
    </xf>
    <xf fontId="3" fillId="4" borderId="3" numFmtId="0" xfId="0" applyFont="1" applyFill="1" applyBorder="1" applyAlignment="1">
      <alignment horizontal="center" vertical="center" wrapText="1"/>
      <protection locked="0"/>
    </xf>
    <xf fontId="8" fillId="0" borderId="3" numFmtId="160" xfId="1" applyNumberFormat="1" applyFont="1" applyBorder="1" applyAlignment="1">
      <alignment horizontal="left" vertical="center" wrapText="1"/>
      <protection locked="0"/>
    </xf>
    <xf fontId="8" fillId="0" borderId="10" numFmtId="160" xfId="1" applyNumberFormat="1" applyFont="1" applyBorder="1" applyAlignment="1">
      <alignment horizontal="left" vertical="center" wrapText="1"/>
      <protection locked="0"/>
    </xf>
    <xf fontId="3" fillId="4" borderId="6" numFmtId="0" xfId="0" applyFont="1" applyFill="1" applyBorder="1" applyAlignment="1">
      <alignment horizontal="center" vertical="center" wrapText="1"/>
      <protection locked="0"/>
    </xf>
    <xf fontId="3" fillId="0" borderId="4" numFmtId="49" xfId="0" applyNumberFormat="1" applyFont="1" applyBorder="1" applyAlignment="1">
      <alignment horizontal="center" vertical="center" wrapText="1"/>
      <protection locked="0"/>
    </xf>
    <xf fontId="8" fillId="0" borderId="2" numFmtId="161" xfId="3" applyNumberFormat="1" applyFont="1" applyBorder="1" applyAlignment="1">
      <alignment horizontal="center" vertical="center" wrapText="1"/>
    </xf>
    <xf fontId="3" fillId="0" borderId="5" numFmtId="49" xfId="0" applyNumberFormat="1" applyFont="1" applyBorder="1" applyAlignment="1">
      <alignment horizontal="center" vertical="center" wrapText="1"/>
      <protection locked="0"/>
    </xf>
    <xf fontId="3" fillId="0" borderId="6" numFmtId="49" xfId="0" applyNumberFormat="1" applyFont="1" applyBorder="1" applyAlignment="1">
      <alignment horizontal="center" vertical="center" wrapText="1"/>
      <protection locked="0"/>
    </xf>
    <xf fontId="3" fillId="0" borderId="2" numFmtId="161" xfId="3" applyNumberFormat="1" applyFont="1" applyBorder="1" applyAlignment="1">
      <alignment horizontal="center" vertical="center" wrapText="1"/>
    </xf>
    <xf fontId="8" fillId="0" borderId="2" numFmtId="162" xfId="3" applyNumberFormat="1" applyFont="1" applyBorder="1" applyAlignment="1">
      <alignment horizontal="right" vertical="center" wrapText="1"/>
    </xf>
    <xf fontId="3" fillId="4" borderId="2" numFmtId="0" xfId="0" applyFont="1" applyFill="1" applyBorder="1" applyAlignment="1">
      <alignment horizontal="left" vertical="center" wrapText="1"/>
      <protection locked="0"/>
    </xf>
    <xf fontId="3" fillId="4" borderId="2" numFmtId="161" xfId="3" applyNumberFormat="1" applyFont="1" applyFill="1" applyBorder="1" applyAlignment="1">
      <alignment horizontal="center" vertical="center" wrapText="1"/>
      <protection locked="0"/>
    </xf>
    <xf fontId="8" fillId="8" borderId="2" numFmtId="162" xfId="3" applyNumberFormat="1" applyFont="1" applyFill="1" applyBorder="1" applyAlignment="1">
      <alignment horizontal="center" vertical="center" wrapText="1"/>
    </xf>
    <xf fontId="3" fillId="4" borderId="2" numFmtId="162" xfId="3" applyNumberFormat="1" applyFont="1" applyFill="1" applyBorder="1" applyAlignment="1">
      <alignment horizontal="center" vertical="center" wrapText="1"/>
      <protection locked="0"/>
    </xf>
    <xf fontId="0" fillId="0" borderId="2" numFmtId="0" xfId="0" applyBorder="1" applyAlignment="1">
      <alignment vertical="center"/>
      <protection locked="0"/>
    </xf>
    <xf fontId="3" fillId="0" borderId="4" numFmtId="0" xfId="0" applyFont="1" applyBorder="1" applyAlignment="1">
      <alignment horizontal="center" vertical="center"/>
      <protection locked="0"/>
    </xf>
    <xf fontId="3" fillId="0" borderId="5" numFmtId="0" xfId="0" applyFont="1" applyBorder="1" applyAlignment="1">
      <alignment horizontal="center" vertical="center"/>
      <protection locked="0"/>
    </xf>
    <xf fontId="3" fillId="0" borderId="6" numFmtId="0" xfId="0" applyFont="1" applyBorder="1" applyAlignment="1">
      <alignment horizontal="center" vertical="center"/>
      <protection locked="0"/>
    </xf>
    <xf fontId="5" fillId="3" borderId="2" numFmtId="0" xfId="0" applyFont="1" applyFill="1" applyBorder="1" applyAlignment="1">
      <alignment horizontal="left" vertical="center" wrapText="1"/>
      <protection locked="0"/>
    </xf>
    <xf fontId="5" fillId="4" borderId="2" numFmtId="0" xfId="0" applyFont="1" applyFill="1" applyBorder="1" applyAlignment="1">
      <alignment horizontal="left" vertical="center" wrapText="1"/>
      <protection locked="0"/>
    </xf>
    <xf fontId="3" fillId="3" borderId="3" numFmtId="161" xfId="3" applyNumberFormat="1" applyFont="1" applyFill="1" applyBorder="1" applyAlignment="1">
      <alignment horizontal="center" vertical="center" wrapText="1"/>
      <protection locked="0"/>
    </xf>
    <xf fontId="3" fillId="3" borderId="7" numFmtId="161" xfId="3" applyNumberFormat="1" applyFont="1" applyFill="1" applyBorder="1" applyAlignment="1">
      <alignment horizontal="center" vertical="center" wrapText="1"/>
      <protection locked="0"/>
    </xf>
    <xf fontId="3" fillId="3" borderId="11" numFmtId="161" xfId="3" applyNumberFormat="1" applyFont="1" applyFill="1" applyBorder="1" applyAlignment="1">
      <alignment horizontal="center" vertical="center" wrapText="1"/>
      <protection locked="0"/>
    </xf>
    <xf fontId="3" fillId="0" borderId="11" numFmtId="0" xfId="0" applyFont="1" applyBorder="1" applyAlignment="1">
      <alignment horizontal="center" vertical="center"/>
      <protection locked="0"/>
    </xf>
    <xf fontId="7" fillId="5" borderId="3" numFmtId="0" xfId="0" applyFont="1" applyFill="1" applyBorder="1" applyAlignment="1">
      <alignment horizontal="left" vertical="center" wrapText="1"/>
      <protection locked="0"/>
    </xf>
    <xf fontId="7" fillId="5" borderId="7" numFmtId="0" xfId="0" applyFont="1" applyFill="1" applyBorder="1" applyAlignment="1">
      <alignment horizontal="left" vertical="center" wrapText="1"/>
      <protection locked="0"/>
    </xf>
    <xf fontId="7" fillId="5" borderId="11" numFmtId="0" xfId="0" applyFont="1" applyFill="1" applyBorder="1" applyAlignment="1">
      <alignment horizontal="left" vertical="center" wrapText="1"/>
      <protection locked="0"/>
    </xf>
    <xf fontId="7" fillId="5" borderId="2" numFmtId="161" xfId="3" applyNumberFormat="1" applyFont="1" applyFill="1" applyBorder="1" applyAlignment="1">
      <alignment horizontal="center" vertical="center" wrapText="1"/>
    </xf>
    <xf fontId="3" fillId="5" borderId="2" numFmtId="162" xfId="0" applyNumberFormat="1" applyFont="1" applyFill="1" applyBorder="1" applyAlignment="1">
      <alignment vertical="center"/>
      <protection locked="0"/>
    </xf>
    <xf fontId="7" fillId="5" borderId="2" numFmtId="161" xfId="3" applyNumberFormat="1" applyFont="1" applyFill="1" applyBorder="1" applyAlignment="1">
      <alignment horizontal="center" vertical="center" wrapText="1"/>
      <protection locked="0"/>
    </xf>
    <xf fontId="7" fillId="6" borderId="10" numFmtId="0" xfId="0" applyFont="1" applyFill="1" applyBorder="1" applyAlignment="1">
      <alignment horizontal="left" vertical="center" wrapText="1"/>
      <protection locked="0"/>
    </xf>
    <xf fontId="7" fillId="6" borderId="8" numFmtId="0" xfId="0" applyFont="1" applyFill="1" applyBorder="1" applyAlignment="1">
      <alignment horizontal="left" vertical="center" wrapText="1"/>
      <protection locked="0"/>
    </xf>
    <xf fontId="7" fillId="6" borderId="12" numFmtId="0" xfId="0" applyFont="1" applyFill="1" applyBorder="1" applyAlignment="1">
      <alignment horizontal="left" vertical="center" wrapText="1"/>
      <protection locked="0"/>
    </xf>
    <xf fontId="7" fillId="6" borderId="2" numFmtId="161" xfId="3" applyNumberFormat="1" applyFont="1" applyFill="1" applyBorder="1" applyAlignment="1">
      <alignment horizontal="center" vertical="center" wrapText="1"/>
    </xf>
    <xf fontId="7" fillId="6" borderId="2" numFmtId="161" xfId="3" applyNumberFormat="1" applyFont="1" applyFill="1" applyBorder="1" applyAlignment="1">
      <alignment horizontal="center" vertical="center" wrapText="1"/>
      <protection locked="0"/>
    </xf>
    <xf fontId="7" fillId="6" borderId="13" numFmtId="0" xfId="0" applyFont="1" applyFill="1" applyBorder="1" applyAlignment="1">
      <alignment horizontal="left" vertical="center" wrapText="1"/>
      <protection locked="0"/>
    </xf>
    <xf fontId="7" fillId="6" borderId="14" numFmtId="0" xfId="0" applyFont="1" applyFill="1" applyBorder="1" applyAlignment="1">
      <alignment horizontal="left" vertical="center" wrapText="1"/>
      <protection locked="0"/>
    </xf>
    <xf fontId="7" fillId="6" borderId="15" numFmtId="0" xfId="0" applyFont="1" applyFill="1" applyBorder="1" applyAlignment="1">
      <alignment horizontal="left" vertical="center" wrapText="1"/>
      <protection locked="0"/>
    </xf>
    <xf fontId="7" fillId="6" borderId="12" numFmtId="161" xfId="3" applyNumberFormat="1" applyFont="1" applyFill="1" applyBorder="1" applyAlignment="1">
      <alignment horizontal="center" vertical="center" wrapText="1"/>
    </xf>
    <xf fontId="7" fillId="6" borderId="4" numFmtId="161" xfId="3" applyNumberFormat="1" applyFont="1" applyFill="1" applyBorder="1" applyAlignment="1">
      <alignment horizontal="center" vertical="center" wrapText="1"/>
    </xf>
    <xf fontId="7" fillId="6" borderId="4" numFmtId="161" xfId="3" applyNumberFormat="1" applyFont="1" applyFill="1" applyBorder="1" applyAlignment="1">
      <alignment horizontal="center" vertical="center" wrapText="1"/>
      <protection locked="0"/>
    </xf>
    <xf fontId="7" fillId="0" borderId="13" numFmtId="0" xfId="0" applyFont="1" applyBorder="1" applyAlignment="1">
      <alignment horizontal="left" vertical="center" wrapText="1"/>
      <protection locked="0"/>
    </xf>
    <xf fontId="7" fillId="0" borderId="14" numFmtId="0" xfId="0" applyFont="1" applyBorder="1" applyAlignment="1">
      <alignment horizontal="left" vertical="center" wrapText="1"/>
      <protection locked="0"/>
    </xf>
    <xf fontId="7" fillId="0" borderId="15" numFmtId="0" xfId="0" applyFont="1" applyBorder="1" applyAlignment="1">
      <alignment horizontal="left" vertical="center" wrapText="1"/>
      <protection locked="0"/>
    </xf>
    <xf fontId="7" fillId="0" borderId="13" numFmtId="0" xfId="0" applyFont="1" applyBorder="1" applyAlignment="1">
      <alignment horizontal="center" vertical="center"/>
      <protection locked="0"/>
    </xf>
    <xf fontId="7" fillId="0" borderId="14" numFmtId="0" xfId="0" applyFont="1" applyBorder="1" applyAlignment="1">
      <alignment horizontal="center" vertical="center"/>
      <protection locked="0"/>
    </xf>
    <xf fontId="7" fillId="0" borderId="15" numFmtId="0" xfId="0" applyFont="1" applyBorder="1" applyAlignment="1">
      <alignment horizontal="center" vertical="center"/>
      <protection locked="0"/>
    </xf>
    <xf fontId="7" fillId="0" borderId="13" numFmtId="0" xfId="0" applyFont="1" applyBorder="1" applyAlignment="1">
      <alignment horizontal="center" vertical="center" wrapText="1"/>
      <protection locked="0"/>
    </xf>
    <xf fontId="7" fillId="0" borderId="14" numFmtId="0" xfId="0" applyFont="1" applyBorder="1" applyAlignment="1">
      <alignment horizontal="center" vertical="center" wrapText="1"/>
      <protection locked="0"/>
    </xf>
    <xf fontId="7" fillId="0" borderId="15" numFmtId="0" xfId="0" applyFont="1" applyBorder="1" applyAlignment="1">
      <alignment horizontal="center" vertical="center" wrapText="1"/>
      <protection locked="0"/>
    </xf>
    <xf fontId="7" fillId="0" borderId="0" numFmtId="0" xfId="0" applyFont="1" applyAlignment="1">
      <alignment horizontal="center" vertical="center" wrapText="1"/>
      <protection locked="0"/>
    </xf>
    <xf fontId="7" fillId="4" borderId="0" numFmtId="0" xfId="0" applyFont="1" applyFill="1" applyAlignment="1">
      <alignment horizontal="left" vertical="center"/>
      <protection locked="0"/>
    </xf>
    <xf fontId="7" fillId="4" borderId="0" numFmtId="161" xfId="3" applyNumberFormat="1" applyFont="1" applyFill="1" applyAlignment="1">
      <alignment horizontal="center" vertical="center" wrapText="1"/>
    </xf>
    <xf fontId="7" fillId="4" borderId="0" numFmtId="161" xfId="3" applyNumberFormat="1" applyFont="1" applyFill="1" applyAlignment="1">
      <alignment horizontal="center" vertical="center" wrapText="1"/>
      <protection locked="0"/>
    </xf>
    <xf fontId="3" fillId="0" borderId="0" numFmtId="0" xfId="0" applyFont="1" applyAlignment="1">
      <alignment horizontal="left" vertical="center" wrapText="1"/>
      <protection locked="0"/>
    </xf>
    <xf fontId="3" fillId="0" borderId="0" numFmtId="0" xfId="0" applyFont="1" applyAlignment="1">
      <alignment horizontal="left" indent="1" vertical="center"/>
      <protection locked="0"/>
    </xf>
    <xf fontId="4" fillId="0" borderId="0" numFmtId="0" xfId="0" applyFont="1"/>
    <xf fontId="10" fillId="0" borderId="0" numFmtId="0" xfId="0" applyFont="1"/>
    <xf fontId="4" fillId="9" borderId="2" numFmtId="0" xfId="0" applyFont="1" applyFill="1" applyBorder="1" applyAlignment="1">
      <alignment horizontal="left" vertical="center" wrapText="1"/>
    </xf>
    <xf fontId="4" fillId="0" borderId="2" numFmtId="0" xfId="0" applyFont="1" applyBorder="1" applyAlignment="1">
      <alignment horizontal="left" vertical="center" wrapText="1"/>
    </xf>
    <xf fontId="4" fillId="10" borderId="2" numFmtId="0" xfId="0" applyFont="1" applyFill="1" applyBorder="1"/>
    <xf fontId="11" fillId="0" borderId="0" numFmtId="0" xfId="0" applyFont="1"/>
    <xf fontId="12" fillId="0" borderId="0" numFmtId="0" xfId="0" applyFont="1"/>
    <xf fontId="13" fillId="11" borderId="0" numFmtId="0" xfId="0" applyFont="1" applyFill="1" applyAlignment="1">
      <alignment horizontal="center" vertical="center" wrapText="1"/>
    </xf>
    <xf fontId="4" fillId="0" borderId="0" numFmtId="0" xfId="0" applyFont="1" applyAlignment="1">
      <alignment wrapText="1"/>
    </xf>
    <xf fontId="14" fillId="0" borderId="16" numFmtId="0" xfId="0" applyFont="1" applyBorder="1" applyAlignment="1">
      <alignment horizontal="center" textRotation="90" vertical="center" wrapText="1"/>
    </xf>
    <xf fontId="4" fillId="9" borderId="2" numFmtId="0" xfId="0" applyFont="1" applyFill="1" applyBorder="1" applyAlignment="1">
      <alignment vertical="center" wrapText="1"/>
    </xf>
    <xf fontId="4" fillId="0" borderId="2" numFmtId="0" xfId="0" applyFont="1" applyBorder="1" applyAlignment="1">
      <alignment vertical="center" wrapText="1"/>
    </xf>
    <xf fontId="4" fillId="0" borderId="2" numFmtId="3" xfId="0" applyNumberFormat="1" applyFont="1" applyBorder="1" applyAlignment="1">
      <alignment vertical="center" wrapText="1"/>
    </xf>
    <xf fontId="15" fillId="0" borderId="2" numFmtId="3" xfId="0" applyNumberFormat="1" applyFont="1" applyBorder="1" applyAlignment="1">
      <alignment vertical="center" wrapText="1"/>
    </xf>
    <xf fontId="4" fillId="10" borderId="2" numFmtId="0" xfId="0" applyFont="1" applyFill="1" applyBorder="1" applyAlignment="1">
      <alignment wrapText="1"/>
    </xf>
    <xf fontId="0" fillId="0" borderId="2" numFmtId="9" xfId="0" applyNumberFormat="1" applyBorder="1" applyAlignment="1">
      <alignment horizontal="center" vertical="center"/>
    </xf>
    <xf fontId="13" fillId="12" borderId="0" numFmtId="0" xfId="0" applyFont="1" applyFill="1" applyAlignment="1">
      <alignment horizontal="center" vertical="center" wrapText="1"/>
    </xf>
    <xf fontId="13" fillId="12" borderId="0" numFmtId="3" xfId="0" applyNumberFormat="1" applyFont="1" applyFill="1" applyAlignment="1">
      <alignment horizontal="center" vertical="center" wrapText="1"/>
    </xf>
    <xf fontId="2" fillId="0" borderId="0" numFmtId="0" xfId="2" applyFont="1"/>
    <xf fontId="0" fillId="10" borderId="0" numFmtId="3" xfId="0" applyNumberFormat="1" applyFill="1"/>
    <xf fontId="13" fillId="11" borderId="0" numFmtId="3" xfId="0" applyNumberFormat="1" applyFont="1" applyFill="1" applyAlignment="1">
      <alignment horizontal="center" vertical="center" wrapText="1"/>
    </xf>
    <xf fontId="16" fillId="0" borderId="0" numFmtId="0" xfId="0" applyFont="1"/>
    <xf fontId="0" fillId="0" borderId="0" numFmtId="9" xfId="0" applyNumberFormat="1"/>
    <xf fontId="12" fillId="13" borderId="0" numFmtId="0" xfId="0" applyFont="1" applyFill="1"/>
    <xf fontId="12" fillId="13" borderId="0" numFmtId="3" xfId="0" applyNumberFormat="1" applyFont="1" applyFill="1" applyAlignment="1">
      <alignment horizontal="right"/>
    </xf>
    <xf fontId="17" fillId="0" borderId="0" numFmtId="0" xfId="0" applyFont="1"/>
    <xf fontId="0" fillId="0" borderId="0" numFmtId="0" xfId="0" applyAlignment="1">
      <alignment wrapText="1"/>
    </xf>
    <xf fontId="17" fillId="0" borderId="0" numFmtId="9" xfId="0" applyNumberFormat="1" applyFont="1"/>
    <xf fontId="18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19" fillId="0" borderId="0" numFmtId="0" xfId="0" applyFont="1" applyAlignment="1">
      <alignment vertical="center"/>
    </xf>
    <xf fontId="19" fillId="0" borderId="0" numFmtId="17" xfId="0" applyNumberFormat="1" applyFont="1" applyAlignment="1">
      <alignment vertical="center"/>
    </xf>
    <xf fontId="18" fillId="0" borderId="0" numFmtId="0" xfId="0" applyFont="1" applyAlignment="1">
      <alignment horizontal="center" vertical="center"/>
    </xf>
    <xf fontId="18" fillId="0" borderId="0" numFmtId="0" xfId="0" applyFont="1" applyAlignment="1">
      <alignment horizontal="right" vertical="center"/>
    </xf>
    <xf fontId="18" fillId="0" borderId="0" numFmtId="0" xfId="0" applyFont="1" applyAlignment="1">
      <alignment vertical="center" wrapText="1"/>
    </xf>
    <xf fontId="18" fillId="0" borderId="0" numFmtId="0" xfId="0" applyFont="1" applyAlignment="1">
      <alignment horizontal="center" vertical="center" wrapText="1"/>
    </xf>
    <xf fontId="19" fillId="0" borderId="0" numFmtId="0" xfId="0" applyFont="1" applyAlignment="1">
      <alignment vertical="center" wrapText="1"/>
    </xf>
    <xf fontId="19" fillId="0" borderId="0" numFmtId="0" xfId="0" applyFont="1" applyAlignment="1">
      <alignment horizontal="center" vertical="center" wrapText="1"/>
    </xf>
    <xf fontId="19" fillId="0" borderId="0" numFmtId="17" xfId="0" applyNumberFormat="1" applyFont="1" applyAlignment="1">
      <alignment horizontal="center" vertical="center" wrapText="1"/>
    </xf>
  </cellXfs>
  <cellStyles count="4">
    <cellStyle name="Excel Built-in Normal" xfId="1"/>
    <cellStyle name="Гиперссылка" xfId="2" builtinId="8"/>
    <cellStyle name="Обычный" xfId="0" builtinId="0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0" summaryRight="1" showOutlineSymbols="1"/>
    <pageSetUpPr autoPageBreaks="1" fitToPage="1"/>
  </sheetPr>
  <sheetViews>
    <sheetView view="pageBreakPreview" topLeftCell="A1" zoomScale="100" workbookViewId="0">
      <pane ySplit="8" topLeftCell="A9" activePane="bottomLeft" state="frozen"/>
      <selection activeCell="G4" activeCellId="0" sqref="G4:L4"/>
    </sheetView>
  </sheetViews>
  <sheetFormatPr defaultColWidth="9.33203125" defaultRowHeight="14.25" outlineLevelRow="1"/>
  <cols>
    <col customWidth="1" hidden="1" min="1" max="1" style="1" width="5.33203125"/>
    <col customWidth="1" min="2" max="2" style="1" width="8.6640625"/>
    <col customWidth="1" min="3" max="3" style="2" width="72.33203125"/>
    <col customWidth="1" min="4" max="4" style="1" width="14.6640625"/>
    <col customWidth="1" min="5" max="7" style="1" width="16.33203125"/>
    <col customWidth="1" min="8" max="9" style="1" width="17.44140625"/>
    <col customWidth="1" min="10" max="10" style="1" width="14.44140625"/>
    <col customWidth="1" min="11" max="11" style="1" width="15.6640625"/>
    <col customWidth="1" min="12" max="12" style="1" width="13.33203125"/>
    <col min="13" max="16384" style="1" width="9.33203125"/>
  </cols>
  <sheetData>
    <row r="1" ht="15.75" customHeight="1">
      <c r="A1" s="3"/>
      <c r="B1" s="3"/>
      <c r="C1" s="3"/>
      <c r="D1" s="3"/>
      <c r="E1" s="3"/>
      <c r="F1" s="3"/>
      <c r="G1" s="4"/>
      <c r="H1" s="5" t="s">
        <v>0</v>
      </c>
      <c r="I1" s="5"/>
      <c r="J1" s="5"/>
      <c r="K1" s="5"/>
      <c r="L1" s="5"/>
    </row>
    <row r="2" ht="15.449999999999999" customHeight="1">
      <c r="A2" s="3"/>
      <c r="B2" s="3"/>
      <c r="C2" s="3"/>
      <c r="D2" s="3"/>
      <c r="E2" s="3"/>
      <c r="F2" s="3"/>
      <c r="G2" s="5" t="s">
        <v>1</v>
      </c>
      <c r="H2" s="5"/>
      <c r="I2" s="5"/>
      <c r="J2" s="5"/>
      <c r="K2" s="5"/>
      <c r="L2" s="5"/>
    </row>
    <row r="3" ht="15.449999999999999" customHeight="1">
      <c r="A3" s="3"/>
      <c r="B3" s="3"/>
      <c r="C3" s="3"/>
      <c r="D3" s="3"/>
      <c r="E3" s="3"/>
      <c r="F3" s="3"/>
      <c r="G3" s="4" t="s">
        <v>2</v>
      </c>
      <c r="H3" s="4"/>
      <c r="I3" s="4"/>
      <c r="J3" s="4"/>
      <c r="K3" s="4"/>
      <c r="L3" s="4"/>
    </row>
    <row r="4" ht="15.449999999999999" customHeight="1">
      <c r="A4" s="3"/>
      <c r="B4" s="3"/>
      <c r="C4" s="3"/>
      <c r="D4" s="3"/>
      <c r="E4" s="3"/>
      <c r="F4" s="3"/>
      <c r="G4" s="4" t="s">
        <v>3</v>
      </c>
      <c r="H4" s="4"/>
      <c r="I4" s="4"/>
      <c r="J4" s="4"/>
      <c r="K4" s="4"/>
      <c r="L4" s="4"/>
    </row>
    <row r="5" ht="16.5">
      <c r="A5" s="3"/>
      <c r="B5" s="3"/>
      <c r="C5" s="3"/>
      <c r="D5" s="3"/>
      <c r="E5" s="3"/>
      <c r="F5" s="3"/>
      <c r="G5" s="3"/>
      <c r="H5" s="6"/>
      <c r="I5" s="6"/>
      <c r="J5" s="7"/>
    </row>
    <row r="6" ht="14.4">
      <c r="A6" s="8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ht="15" customHeight="1">
      <c r="A7" s="9" t="s">
        <v>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ht="94.5">
      <c r="A8" s="10" t="s">
        <v>6</v>
      </c>
      <c r="B8" s="11" t="s">
        <v>7</v>
      </c>
      <c r="C8" s="11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L8" s="11" t="s">
        <v>17</v>
      </c>
    </row>
    <row r="9">
      <c r="A9" s="10"/>
      <c r="B9" s="11">
        <v>1</v>
      </c>
      <c r="C9" s="11">
        <v>2</v>
      </c>
      <c r="D9" s="11">
        <v>3</v>
      </c>
      <c r="E9" s="11">
        <v>4</v>
      </c>
      <c r="F9" s="11">
        <v>5</v>
      </c>
      <c r="G9" s="11">
        <v>6</v>
      </c>
      <c r="H9" s="11">
        <v>7</v>
      </c>
      <c r="I9" s="11">
        <v>8</v>
      </c>
      <c r="J9" s="11">
        <v>9</v>
      </c>
      <c r="K9" s="11">
        <v>10</v>
      </c>
      <c r="L9" s="11">
        <v>11</v>
      </c>
    </row>
    <row r="10" ht="30" customHeight="1">
      <c r="A10" s="12">
        <v>1</v>
      </c>
      <c r="B10" s="13" t="s">
        <v>18</v>
      </c>
      <c r="C10" s="14" t="s">
        <v>19</v>
      </c>
      <c r="D10" s="13" t="s">
        <v>20</v>
      </c>
      <c r="E10" s="15" t="s">
        <v>21</v>
      </c>
      <c r="F10" s="15"/>
      <c r="G10" s="16">
        <f>G11</f>
        <v>294766.66999999998</v>
      </c>
      <c r="H10" s="17" t="s">
        <v>22</v>
      </c>
      <c r="I10" s="17" t="s">
        <v>22</v>
      </c>
      <c r="J10" s="18">
        <f>J11</f>
        <v>0</v>
      </c>
      <c r="K10" s="15" t="s">
        <v>22</v>
      </c>
      <c r="L10" s="15" t="s">
        <v>22</v>
      </c>
    </row>
    <row r="11" ht="30" customHeight="1" outlineLevel="1">
      <c r="A11" s="19"/>
      <c r="B11" s="20" t="s">
        <v>23</v>
      </c>
      <c r="C11" s="21" t="s">
        <v>24</v>
      </c>
      <c r="D11" s="20" t="s">
        <v>20</v>
      </c>
      <c r="E11" s="22" t="s">
        <v>25</v>
      </c>
      <c r="F11" s="22"/>
      <c r="G11" s="23">
        <v>294766.66999999998</v>
      </c>
      <c r="H11" s="24" t="s">
        <v>26</v>
      </c>
      <c r="I11" s="24" t="s">
        <v>26</v>
      </c>
      <c r="J11" s="25"/>
      <c r="K11" s="26" t="s">
        <v>26</v>
      </c>
      <c r="L11" s="26" t="s">
        <v>26</v>
      </c>
    </row>
    <row r="12" ht="35.399999999999999" customHeight="1" outlineLevel="1">
      <c r="A12" s="27"/>
      <c r="B12" s="20" t="s">
        <v>27</v>
      </c>
      <c r="C12" s="21" t="s">
        <v>28</v>
      </c>
      <c r="D12" s="20" t="s">
        <v>29</v>
      </c>
      <c r="E12" s="22" t="s">
        <v>30</v>
      </c>
      <c r="F12" s="22" t="s">
        <v>31</v>
      </c>
      <c r="G12" s="24" t="s">
        <v>26</v>
      </c>
      <c r="H12" s="24" t="s">
        <v>26</v>
      </c>
      <c r="I12" s="24" t="s">
        <v>26</v>
      </c>
      <c r="J12" s="26" t="s">
        <v>26</v>
      </c>
      <c r="K12" s="26" t="s">
        <v>26</v>
      </c>
      <c r="L12" s="26" t="s">
        <v>26</v>
      </c>
    </row>
    <row r="13" ht="35.399999999999999" customHeight="1" outlineLevel="1">
      <c r="A13" s="27"/>
      <c r="B13" s="20" t="s">
        <v>32</v>
      </c>
      <c r="C13" s="21" t="s">
        <v>33</v>
      </c>
      <c r="D13" s="22" t="s">
        <v>29</v>
      </c>
      <c r="E13" s="22" t="s">
        <v>30</v>
      </c>
      <c r="F13" s="22" t="s">
        <v>31</v>
      </c>
      <c r="G13" s="24" t="s">
        <v>26</v>
      </c>
      <c r="H13" s="28">
        <v>500</v>
      </c>
      <c r="I13" s="24">
        <f t="shared" ref="I13:I15" si="0">H13*120%</f>
        <v>600</v>
      </c>
      <c r="J13" s="26" t="s">
        <v>26</v>
      </c>
      <c r="K13" s="22"/>
      <c r="L13" s="26">
        <f t="shared" ref="L13:L76" si="1">K13*1.2</f>
        <v>0</v>
      </c>
    </row>
    <row r="14" ht="35.399999999999999" customHeight="1" outlineLevel="1">
      <c r="A14" s="27"/>
      <c r="B14" s="20" t="s">
        <v>34</v>
      </c>
      <c r="C14" s="21" t="s">
        <v>35</v>
      </c>
      <c r="D14" s="22" t="s">
        <v>29</v>
      </c>
      <c r="E14" s="22" t="s">
        <v>30</v>
      </c>
      <c r="F14" s="22" t="s">
        <v>31</v>
      </c>
      <c r="G14" s="24" t="s">
        <v>26</v>
      </c>
      <c r="H14" s="28">
        <v>700</v>
      </c>
      <c r="I14" s="24">
        <f t="shared" si="0"/>
        <v>840</v>
      </c>
      <c r="J14" s="26" t="s">
        <v>26</v>
      </c>
      <c r="K14" s="22"/>
      <c r="L14" s="26">
        <f t="shared" si="1"/>
        <v>0</v>
      </c>
    </row>
    <row r="15" ht="35.399999999999999" customHeight="1" outlineLevel="1">
      <c r="A15" s="27"/>
      <c r="B15" s="20" t="s">
        <v>36</v>
      </c>
      <c r="C15" s="21" t="s">
        <v>37</v>
      </c>
      <c r="D15" s="22" t="s">
        <v>38</v>
      </c>
      <c r="E15" s="22" t="s">
        <v>30</v>
      </c>
      <c r="F15" s="22" t="s">
        <v>31</v>
      </c>
      <c r="G15" s="24" t="s">
        <v>26</v>
      </c>
      <c r="H15" s="28">
        <v>1100</v>
      </c>
      <c r="I15" s="24">
        <f t="shared" si="0"/>
        <v>1320</v>
      </c>
      <c r="J15" s="26" t="s">
        <v>26</v>
      </c>
      <c r="K15" s="22"/>
      <c r="L15" s="26">
        <f t="shared" si="1"/>
        <v>0</v>
      </c>
    </row>
    <row r="16" ht="48" customHeight="1" outlineLevel="1">
      <c r="A16" s="27"/>
      <c r="B16" s="20" t="s">
        <v>39</v>
      </c>
      <c r="C16" s="21" t="s">
        <v>40</v>
      </c>
      <c r="D16" s="20" t="s">
        <v>38</v>
      </c>
      <c r="E16" s="22" t="s">
        <v>30</v>
      </c>
      <c r="F16" s="22" t="s">
        <v>31</v>
      </c>
      <c r="G16" s="24" t="s">
        <v>26</v>
      </c>
      <c r="H16" s="24" t="s">
        <v>26</v>
      </c>
      <c r="I16" s="24" t="s">
        <v>26</v>
      </c>
      <c r="J16" s="26" t="s">
        <v>26</v>
      </c>
      <c r="K16" s="26" t="s">
        <v>26</v>
      </c>
      <c r="L16" s="26" t="s">
        <v>26</v>
      </c>
    </row>
    <row r="17" ht="30.600000000000001" customHeight="1" outlineLevel="1">
      <c r="A17" s="27"/>
      <c r="B17" s="20" t="s">
        <v>41</v>
      </c>
      <c r="C17" s="21" t="s">
        <v>42</v>
      </c>
      <c r="D17" s="20" t="s">
        <v>38</v>
      </c>
      <c r="E17" s="22" t="s">
        <v>30</v>
      </c>
      <c r="F17" s="22" t="s">
        <v>31</v>
      </c>
      <c r="G17" s="24" t="s">
        <v>26</v>
      </c>
      <c r="H17" s="28">
        <v>8800</v>
      </c>
      <c r="I17" s="28">
        <f t="shared" ref="I17:I80" si="2">H17*1.2</f>
        <v>10560</v>
      </c>
      <c r="J17" s="26" t="s">
        <v>26</v>
      </c>
      <c r="K17" s="22"/>
      <c r="L17" s="26">
        <f t="shared" si="1"/>
        <v>0</v>
      </c>
    </row>
    <row r="18" ht="30.600000000000001" customHeight="1" outlineLevel="1">
      <c r="A18" s="27"/>
      <c r="B18" s="20" t="s">
        <v>43</v>
      </c>
      <c r="C18" s="21" t="s">
        <v>44</v>
      </c>
      <c r="D18" s="20" t="s">
        <v>45</v>
      </c>
      <c r="E18" s="22" t="s">
        <v>30</v>
      </c>
      <c r="F18" s="22" t="s">
        <v>31</v>
      </c>
      <c r="G18" s="24" t="s">
        <v>26</v>
      </c>
      <c r="H18" s="28">
        <v>13200</v>
      </c>
      <c r="I18" s="28">
        <f t="shared" si="2"/>
        <v>15840</v>
      </c>
      <c r="J18" s="26" t="s">
        <v>26</v>
      </c>
      <c r="K18" s="22"/>
      <c r="L18" s="26">
        <f t="shared" si="1"/>
        <v>0</v>
      </c>
    </row>
    <row r="19" ht="27" customHeight="1" outlineLevel="1">
      <c r="A19" s="27"/>
      <c r="B19" s="20" t="s">
        <v>46</v>
      </c>
      <c r="C19" s="21" t="s">
        <v>47</v>
      </c>
      <c r="D19" s="20" t="s">
        <v>48</v>
      </c>
      <c r="E19" s="22" t="s">
        <v>49</v>
      </c>
      <c r="F19" s="22" t="s">
        <v>31</v>
      </c>
      <c r="G19" s="24" t="s">
        <v>26</v>
      </c>
      <c r="H19" s="28">
        <v>200</v>
      </c>
      <c r="I19" s="28">
        <f t="shared" si="2"/>
        <v>240</v>
      </c>
      <c r="J19" s="26" t="s">
        <v>26</v>
      </c>
      <c r="K19" s="22"/>
      <c r="L19" s="26">
        <f t="shared" si="1"/>
        <v>0</v>
      </c>
    </row>
    <row r="20" ht="30" customHeight="1" outlineLevel="1">
      <c r="A20" s="27"/>
      <c r="B20" s="20" t="s">
        <v>50</v>
      </c>
      <c r="C20" s="21" t="s">
        <v>51</v>
      </c>
      <c r="D20" s="20" t="s">
        <v>20</v>
      </c>
      <c r="E20" s="22" t="s">
        <v>30</v>
      </c>
      <c r="F20" s="22" t="s">
        <v>31</v>
      </c>
      <c r="G20" s="24" t="s">
        <v>26</v>
      </c>
      <c r="H20" s="28">
        <v>2200</v>
      </c>
      <c r="I20" s="28">
        <f t="shared" si="2"/>
        <v>2640</v>
      </c>
      <c r="J20" s="26" t="s">
        <v>26</v>
      </c>
      <c r="K20" s="22"/>
      <c r="L20" s="26">
        <f t="shared" si="1"/>
        <v>0</v>
      </c>
    </row>
    <row r="21" ht="30" customHeight="1" outlineLevel="1">
      <c r="A21" s="27"/>
      <c r="B21" s="20" t="s">
        <v>52</v>
      </c>
      <c r="C21" s="21" t="s">
        <v>53</v>
      </c>
      <c r="D21" s="20" t="s">
        <v>29</v>
      </c>
      <c r="E21" s="22" t="s">
        <v>30</v>
      </c>
      <c r="F21" s="22" t="s">
        <v>31</v>
      </c>
      <c r="G21" s="24" t="s">
        <v>26</v>
      </c>
      <c r="H21" s="28">
        <v>1000</v>
      </c>
      <c r="I21" s="28">
        <f t="shared" si="2"/>
        <v>1200</v>
      </c>
      <c r="J21" s="26" t="s">
        <v>26</v>
      </c>
      <c r="K21" s="22"/>
      <c r="L21" s="26">
        <f t="shared" si="1"/>
        <v>0</v>
      </c>
    </row>
    <row r="22" ht="30" customHeight="1" outlineLevel="1">
      <c r="A22" s="27"/>
      <c r="B22" s="20" t="s">
        <v>54</v>
      </c>
      <c r="C22" s="21" t="s">
        <v>55</v>
      </c>
      <c r="D22" s="20" t="s">
        <v>56</v>
      </c>
      <c r="E22" s="22" t="s">
        <v>30</v>
      </c>
      <c r="F22" s="22" t="s">
        <v>31</v>
      </c>
      <c r="G22" s="24" t="s">
        <v>26</v>
      </c>
      <c r="H22" s="28">
        <v>3300</v>
      </c>
      <c r="I22" s="28">
        <f t="shared" si="2"/>
        <v>3960</v>
      </c>
      <c r="J22" s="26" t="s">
        <v>26</v>
      </c>
      <c r="K22" s="22"/>
      <c r="L22" s="26">
        <f t="shared" si="1"/>
        <v>0</v>
      </c>
    </row>
    <row r="23" ht="30" customHeight="1" outlineLevel="1">
      <c r="A23" s="27"/>
      <c r="B23" s="20" t="s">
        <v>57</v>
      </c>
      <c r="C23" s="21" t="s">
        <v>58</v>
      </c>
      <c r="D23" s="20" t="s">
        <v>20</v>
      </c>
      <c r="E23" s="22" t="s">
        <v>30</v>
      </c>
      <c r="F23" s="22" t="s">
        <v>31</v>
      </c>
      <c r="G23" s="24" t="s">
        <v>26</v>
      </c>
      <c r="H23" s="28">
        <v>2200</v>
      </c>
      <c r="I23" s="28">
        <f t="shared" si="2"/>
        <v>2640</v>
      </c>
      <c r="J23" s="26" t="s">
        <v>26</v>
      </c>
      <c r="K23" s="22"/>
      <c r="L23" s="26">
        <f t="shared" si="1"/>
        <v>0</v>
      </c>
    </row>
    <row r="24" ht="30" customHeight="1" outlineLevel="1">
      <c r="A24" s="27"/>
      <c r="B24" s="20" t="s">
        <v>59</v>
      </c>
      <c r="C24" s="21" t="s">
        <v>60</v>
      </c>
      <c r="D24" s="20" t="s">
        <v>20</v>
      </c>
      <c r="E24" s="22" t="s">
        <v>30</v>
      </c>
      <c r="F24" s="22" t="s">
        <v>31</v>
      </c>
      <c r="G24" s="24" t="s">
        <v>26</v>
      </c>
      <c r="H24" s="28">
        <v>2200</v>
      </c>
      <c r="I24" s="28">
        <f t="shared" si="2"/>
        <v>2640</v>
      </c>
      <c r="J24" s="26" t="s">
        <v>26</v>
      </c>
      <c r="K24" s="22"/>
      <c r="L24" s="26">
        <f t="shared" si="1"/>
        <v>0</v>
      </c>
    </row>
    <row r="25" ht="30" customHeight="1" outlineLevel="1">
      <c r="A25" s="27"/>
      <c r="B25" s="20" t="s">
        <v>61</v>
      </c>
      <c r="C25" s="21" t="s">
        <v>62</v>
      </c>
      <c r="D25" s="20" t="s">
        <v>20</v>
      </c>
      <c r="E25" s="22" t="s">
        <v>30</v>
      </c>
      <c r="F25" s="22" t="s">
        <v>31</v>
      </c>
      <c r="G25" s="24" t="s">
        <v>26</v>
      </c>
      <c r="H25" s="28">
        <v>18200</v>
      </c>
      <c r="I25" s="28">
        <f t="shared" si="2"/>
        <v>21840</v>
      </c>
      <c r="J25" s="26" t="s">
        <v>26</v>
      </c>
      <c r="K25" s="22"/>
      <c r="L25" s="26">
        <f t="shared" si="1"/>
        <v>0</v>
      </c>
    </row>
    <row r="26" ht="30" customHeight="1" outlineLevel="1">
      <c r="A26" s="27"/>
      <c r="B26" s="20" t="s">
        <v>63</v>
      </c>
      <c r="C26" s="21" t="s">
        <v>64</v>
      </c>
      <c r="D26" s="20" t="s">
        <v>65</v>
      </c>
      <c r="E26" s="22" t="s">
        <v>30</v>
      </c>
      <c r="F26" s="22" t="s">
        <v>31</v>
      </c>
      <c r="G26" s="24" t="s">
        <v>26</v>
      </c>
      <c r="H26" s="28">
        <v>3000</v>
      </c>
      <c r="I26" s="28">
        <f t="shared" si="2"/>
        <v>3600</v>
      </c>
      <c r="J26" s="26" t="s">
        <v>26</v>
      </c>
      <c r="K26" s="22"/>
      <c r="L26" s="26">
        <f t="shared" si="1"/>
        <v>0</v>
      </c>
    </row>
    <row r="27" ht="30" customHeight="1" outlineLevel="1">
      <c r="A27" s="27"/>
      <c r="B27" s="20" t="s">
        <v>66</v>
      </c>
      <c r="C27" s="21" t="s">
        <v>67</v>
      </c>
      <c r="D27" s="20" t="s">
        <v>20</v>
      </c>
      <c r="E27" s="22" t="s">
        <v>30</v>
      </c>
      <c r="F27" s="22" t="s">
        <v>31</v>
      </c>
      <c r="G27" s="24" t="s">
        <v>26</v>
      </c>
      <c r="H27" s="28">
        <v>5000</v>
      </c>
      <c r="I27" s="28">
        <f t="shared" si="2"/>
        <v>6000</v>
      </c>
      <c r="J27" s="26" t="s">
        <v>26</v>
      </c>
      <c r="K27" s="22"/>
      <c r="L27" s="26">
        <f t="shared" si="1"/>
        <v>0</v>
      </c>
    </row>
    <row r="28" ht="30" customHeight="1" outlineLevel="1">
      <c r="A28" s="27"/>
      <c r="B28" s="20" t="s">
        <v>68</v>
      </c>
      <c r="C28" s="21" t="s">
        <v>69</v>
      </c>
      <c r="D28" s="20" t="s">
        <v>70</v>
      </c>
      <c r="E28" s="22" t="s">
        <v>30</v>
      </c>
      <c r="F28" s="22" t="s">
        <v>31</v>
      </c>
      <c r="G28" s="24" t="s">
        <v>26</v>
      </c>
      <c r="H28" s="28">
        <v>8000</v>
      </c>
      <c r="I28" s="28">
        <f t="shared" si="2"/>
        <v>9600</v>
      </c>
      <c r="J28" s="26" t="s">
        <v>26</v>
      </c>
      <c r="K28" s="22"/>
      <c r="L28" s="26">
        <f t="shared" si="1"/>
        <v>0</v>
      </c>
    </row>
    <row r="29" ht="30" customHeight="1" outlineLevel="1">
      <c r="A29" s="27"/>
      <c r="B29" s="20" t="s">
        <v>71</v>
      </c>
      <c r="C29" s="21" t="s">
        <v>72</v>
      </c>
      <c r="D29" s="20" t="s">
        <v>70</v>
      </c>
      <c r="E29" s="22" t="s">
        <v>30</v>
      </c>
      <c r="F29" s="22" t="s">
        <v>31</v>
      </c>
      <c r="G29" s="24" t="s">
        <v>26</v>
      </c>
      <c r="H29" s="28">
        <v>2500</v>
      </c>
      <c r="I29" s="28">
        <f t="shared" si="2"/>
        <v>3000</v>
      </c>
      <c r="J29" s="26" t="s">
        <v>26</v>
      </c>
      <c r="K29" s="22"/>
      <c r="L29" s="26">
        <f t="shared" si="1"/>
        <v>0</v>
      </c>
    </row>
    <row r="30" ht="30" customHeight="1" outlineLevel="1">
      <c r="A30" s="27"/>
      <c r="B30" s="20" t="s">
        <v>73</v>
      </c>
      <c r="C30" s="21" t="s">
        <v>74</v>
      </c>
      <c r="D30" s="20" t="s">
        <v>70</v>
      </c>
      <c r="E30" s="22" t="s">
        <v>30</v>
      </c>
      <c r="F30" s="22" t="s">
        <v>31</v>
      </c>
      <c r="G30" s="24" t="s">
        <v>26</v>
      </c>
      <c r="H30" s="28">
        <v>5000</v>
      </c>
      <c r="I30" s="28">
        <f t="shared" si="2"/>
        <v>6000</v>
      </c>
      <c r="J30" s="26" t="s">
        <v>26</v>
      </c>
      <c r="K30" s="22"/>
      <c r="L30" s="26">
        <f t="shared" si="1"/>
        <v>0</v>
      </c>
    </row>
    <row r="31" ht="30" customHeight="1" outlineLevel="1">
      <c r="A31" s="27"/>
      <c r="B31" s="20" t="s">
        <v>75</v>
      </c>
      <c r="C31" s="21" t="s">
        <v>76</v>
      </c>
      <c r="D31" s="20" t="s">
        <v>70</v>
      </c>
      <c r="E31" s="22" t="s">
        <v>30</v>
      </c>
      <c r="F31" s="22" t="s">
        <v>31</v>
      </c>
      <c r="G31" s="24" t="s">
        <v>26</v>
      </c>
      <c r="H31" s="28">
        <v>4000</v>
      </c>
      <c r="I31" s="28">
        <f t="shared" si="2"/>
        <v>4800</v>
      </c>
      <c r="J31" s="26" t="s">
        <v>26</v>
      </c>
      <c r="K31" s="22"/>
      <c r="L31" s="26">
        <f t="shared" si="1"/>
        <v>0</v>
      </c>
    </row>
    <row r="32" ht="30" customHeight="1" outlineLevel="1">
      <c r="A32" s="27"/>
      <c r="B32" s="20" t="s">
        <v>77</v>
      </c>
      <c r="C32" s="21" t="s">
        <v>78</v>
      </c>
      <c r="D32" s="20" t="s">
        <v>70</v>
      </c>
      <c r="E32" s="22" t="s">
        <v>30</v>
      </c>
      <c r="F32" s="22" t="s">
        <v>31</v>
      </c>
      <c r="G32" s="24" t="s">
        <v>26</v>
      </c>
      <c r="H32" s="28">
        <v>4000</v>
      </c>
      <c r="I32" s="28">
        <f t="shared" si="2"/>
        <v>4800</v>
      </c>
      <c r="J32" s="26" t="s">
        <v>26</v>
      </c>
      <c r="K32" s="22"/>
      <c r="L32" s="26">
        <f t="shared" si="1"/>
        <v>0</v>
      </c>
    </row>
    <row r="33" ht="30" customHeight="1" outlineLevel="1">
      <c r="A33" s="27"/>
      <c r="B33" s="20" t="s">
        <v>79</v>
      </c>
      <c r="C33" s="21" t="s">
        <v>80</v>
      </c>
      <c r="D33" s="20" t="s">
        <v>48</v>
      </c>
      <c r="E33" s="22" t="s">
        <v>30</v>
      </c>
      <c r="F33" s="22" t="s">
        <v>31</v>
      </c>
      <c r="G33" s="24" t="s">
        <v>26</v>
      </c>
      <c r="H33" s="28">
        <v>3000</v>
      </c>
      <c r="I33" s="28">
        <f t="shared" si="2"/>
        <v>3600</v>
      </c>
      <c r="J33" s="26" t="s">
        <v>26</v>
      </c>
      <c r="K33" s="22"/>
      <c r="L33" s="26">
        <f t="shared" si="1"/>
        <v>0</v>
      </c>
    </row>
    <row r="34" ht="30" customHeight="1" outlineLevel="1">
      <c r="A34" s="27"/>
      <c r="B34" s="20" t="s">
        <v>81</v>
      </c>
      <c r="C34" s="21" t="s">
        <v>82</v>
      </c>
      <c r="D34" s="20" t="s">
        <v>20</v>
      </c>
      <c r="E34" s="22" t="s">
        <v>30</v>
      </c>
      <c r="F34" s="22" t="s">
        <v>31</v>
      </c>
      <c r="G34" s="24" t="s">
        <v>26</v>
      </c>
      <c r="H34" s="28">
        <v>1000</v>
      </c>
      <c r="I34" s="28">
        <f t="shared" si="2"/>
        <v>1200</v>
      </c>
      <c r="J34" s="26" t="s">
        <v>26</v>
      </c>
      <c r="K34" s="22"/>
      <c r="L34" s="26">
        <f t="shared" si="1"/>
        <v>0</v>
      </c>
    </row>
    <row r="35" ht="30" customHeight="1" outlineLevel="1">
      <c r="A35" s="27"/>
      <c r="B35" s="20" t="s">
        <v>83</v>
      </c>
      <c r="C35" s="21" t="s">
        <v>84</v>
      </c>
      <c r="D35" s="20" t="s">
        <v>20</v>
      </c>
      <c r="E35" s="22" t="s">
        <v>30</v>
      </c>
      <c r="F35" s="22" t="s">
        <v>31</v>
      </c>
      <c r="G35" s="24" t="s">
        <v>26</v>
      </c>
      <c r="H35" s="28">
        <v>1200</v>
      </c>
      <c r="I35" s="28">
        <f t="shared" si="2"/>
        <v>1440</v>
      </c>
      <c r="J35" s="26" t="s">
        <v>26</v>
      </c>
      <c r="K35" s="22"/>
      <c r="L35" s="26">
        <f t="shared" si="1"/>
        <v>0</v>
      </c>
    </row>
    <row r="36" ht="30" customHeight="1" outlineLevel="1">
      <c r="A36" s="27"/>
      <c r="B36" s="20" t="s">
        <v>85</v>
      </c>
      <c r="C36" s="21" t="s">
        <v>86</v>
      </c>
      <c r="D36" s="20" t="s">
        <v>56</v>
      </c>
      <c r="E36" s="22" t="s">
        <v>30</v>
      </c>
      <c r="F36" s="22" t="s">
        <v>31</v>
      </c>
      <c r="G36" s="24" t="s">
        <v>26</v>
      </c>
      <c r="H36" s="28">
        <v>1200</v>
      </c>
      <c r="I36" s="28">
        <f t="shared" si="2"/>
        <v>1440</v>
      </c>
      <c r="J36" s="26" t="s">
        <v>26</v>
      </c>
      <c r="K36" s="22"/>
      <c r="L36" s="26">
        <f t="shared" si="1"/>
        <v>0</v>
      </c>
    </row>
    <row r="37" ht="30" customHeight="1" outlineLevel="1">
      <c r="A37" s="27"/>
      <c r="B37" s="20" t="s">
        <v>87</v>
      </c>
      <c r="C37" s="21" t="s">
        <v>88</v>
      </c>
      <c r="D37" s="20" t="s">
        <v>20</v>
      </c>
      <c r="E37" s="22" t="s">
        <v>30</v>
      </c>
      <c r="F37" s="22" t="s">
        <v>31</v>
      </c>
      <c r="G37" s="24" t="s">
        <v>26</v>
      </c>
      <c r="H37" s="28">
        <v>1200</v>
      </c>
      <c r="I37" s="28">
        <f t="shared" si="2"/>
        <v>1440</v>
      </c>
      <c r="J37" s="26" t="s">
        <v>26</v>
      </c>
      <c r="K37" s="22"/>
      <c r="L37" s="26">
        <f t="shared" si="1"/>
        <v>0</v>
      </c>
    </row>
    <row r="38" ht="30" customHeight="1" outlineLevel="1">
      <c r="A38" s="27"/>
      <c r="B38" s="20" t="s">
        <v>89</v>
      </c>
      <c r="C38" s="21" t="s">
        <v>90</v>
      </c>
      <c r="D38" s="20" t="s">
        <v>20</v>
      </c>
      <c r="E38" s="22" t="s">
        <v>30</v>
      </c>
      <c r="F38" s="22" t="s">
        <v>31</v>
      </c>
      <c r="G38" s="24" t="s">
        <v>26</v>
      </c>
      <c r="H38" s="28">
        <v>500</v>
      </c>
      <c r="I38" s="28">
        <f t="shared" si="2"/>
        <v>600</v>
      </c>
      <c r="J38" s="26" t="s">
        <v>26</v>
      </c>
      <c r="K38" s="22"/>
      <c r="L38" s="26">
        <f t="shared" si="1"/>
        <v>0</v>
      </c>
    </row>
    <row r="39" ht="30" customHeight="1" outlineLevel="1">
      <c r="A39" s="27"/>
      <c r="B39" s="29" t="s">
        <v>91</v>
      </c>
      <c r="C39" s="21" t="s">
        <v>92</v>
      </c>
      <c r="D39" s="20" t="s">
        <v>20</v>
      </c>
      <c r="E39" s="22" t="s">
        <v>30</v>
      </c>
      <c r="F39" s="22" t="s">
        <v>31</v>
      </c>
      <c r="G39" s="24" t="s">
        <v>26</v>
      </c>
      <c r="H39" s="28">
        <v>80000</v>
      </c>
      <c r="I39" s="28">
        <f t="shared" si="2"/>
        <v>96000</v>
      </c>
      <c r="J39" s="26" t="s">
        <v>26</v>
      </c>
      <c r="K39" s="22"/>
      <c r="L39" s="26">
        <f t="shared" si="1"/>
        <v>0</v>
      </c>
    </row>
    <row r="40" ht="30" customHeight="1" outlineLevel="1">
      <c r="A40" s="30"/>
      <c r="B40" s="20" t="s">
        <v>93</v>
      </c>
      <c r="C40" s="21" t="s">
        <v>94</v>
      </c>
      <c r="D40" s="20" t="s">
        <v>20</v>
      </c>
      <c r="E40" s="22" t="s">
        <v>30</v>
      </c>
      <c r="F40" s="22" t="s">
        <v>31</v>
      </c>
      <c r="G40" s="24" t="s">
        <v>26</v>
      </c>
      <c r="H40" s="28">
        <v>300</v>
      </c>
      <c r="I40" s="28">
        <f t="shared" si="2"/>
        <v>360</v>
      </c>
      <c r="J40" s="26" t="s">
        <v>26</v>
      </c>
      <c r="K40" s="22"/>
      <c r="L40" s="26">
        <f t="shared" si="1"/>
        <v>0</v>
      </c>
    </row>
    <row r="41" ht="30" customHeight="1">
      <c r="A41" s="12">
        <v>2</v>
      </c>
      <c r="B41" s="13" t="s">
        <v>95</v>
      </c>
      <c r="C41" s="14" t="s">
        <v>96</v>
      </c>
      <c r="D41" s="13" t="s">
        <v>20</v>
      </c>
      <c r="E41" s="15" t="s">
        <v>21</v>
      </c>
      <c r="F41" s="15"/>
      <c r="G41" s="16">
        <f>G42</f>
        <v>1074500</v>
      </c>
      <c r="H41" s="17" t="s">
        <v>26</v>
      </c>
      <c r="I41" s="17" t="s">
        <v>26</v>
      </c>
      <c r="J41" s="15">
        <f>J42</f>
        <v>0</v>
      </c>
      <c r="K41" s="15" t="s">
        <v>26</v>
      </c>
      <c r="L41" s="15" t="s">
        <v>26</v>
      </c>
    </row>
    <row r="42" ht="30" customHeight="1" outlineLevel="1">
      <c r="A42" s="31"/>
      <c r="B42" s="32" t="s">
        <v>97</v>
      </c>
      <c r="C42" s="21" t="s">
        <v>24</v>
      </c>
      <c r="D42" s="20" t="s">
        <v>20</v>
      </c>
      <c r="E42" s="22" t="s">
        <v>25</v>
      </c>
      <c r="F42" s="22"/>
      <c r="G42" s="24">
        <v>1074500</v>
      </c>
      <c r="H42" s="24" t="s">
        <v>26</v>
      </c>
      <c r="I42" s="24" t="s">
        <v>26</v>
      </c>
      <c r="J42" s="25"/>
      <c r="K42" s="26" t="s">
        <v>26</v>
      </c>
      <c r="L42" s="26" t="s">
        <v>26</v>
      </c>
    </row>
    <row r="43" ht="30" customHeight="1" outlineLevel="1">
      <c r="A43" s="33"/>
      <c r="B43" s="32" t="s">
        <v>98</v>
      </c>
      <c r="C43" s="21" t="s">
        <v>99</v>
      </c>
      <c r="D43" s="20" t="s">
        <v>20</v>
      </c>
      <c r="E43" s="22" t="s">
        <v>30</v>
      </c>
      <c r="F43" s="22" t="s">
        <v>31</v>
      </c>
      <c r="G43" s="24" t="s">
        <v>26</v>
      </c>
      <c r="H43" s="28">
        <v>2200</v>
      </c>
      <c r="I43" s="28">
        <f t="shared" si="2"/>
        <v>2640</v>
      </c>
      <c r="J43" s="26" t="s">
        <v>26</v>
      </c>
      <c r="K43" s="22"/>
      <c r="L43" s="26">
        <f t="shared" si="1"/>
        <v>0</v>
      </c>
    </row>
    <row r="44" ht="30" customHeight="1" outlineLevel="1">
      <c r="A44" s="33"/>
      <c r="B44" s="32" t="s">
        <v>100</v>
      </c>
      <c r="C44" s="21" t="s">
        <v>101</v>
      </c>
      <c r="D44" s="20" t="s">
        <v>45</v>
      </c>
      <c r="E44" s="22" t="s">
        <v>49</v>
      </c>
      <c r="F44" s="22" t="s">
        <v>31</v>
      </c>
      <c r="G44" s="24" t="s">
        <v>26</v>
      </c>
      <c r="H44" s="28">
        <v>6800</v>
      </c>
      <c r="I44" s="28">
        <f t="shared" si="2"/>
        <v>8160</v>
      </c>
      <c r="J44" s="26" t="s">
        <v>26</v>
      </c>
      <c r="K44" s="22"/>
      <c r="L44" s="26">
        <f t="shared" si="1"/>
        <v>0</v>
      </c>
    </row>
    <row r="45" ht="30" customHeight="1" outlineLevel="1">
      <c r="A45" s="33"/>
      <c r="B45" s="32" t="s">
        <v>102</v>
      </c>
      <c r="C45" s="21" t="s">
        <v>103</v>
      </c>
      <c r="D45" s="20" t="s">
        <v>20</v>
      </c>
      <c r="E45" s="22" t="s">
        <v>30</v>
      </c>
      <c r="F45" s="22" t="s">
        <v>31</v>
      </c>
      <c r="G45" s="24" t="s">
        <v>26</v>
      </c>
      <c r="H45" s="28">
        <v>950</v>
      </c>
      <c r="I45" s="28">
        <f t="shared" si="2"/>
        <v>1140</v>
      </c>
      <c r="J45" s="26" t="s">
        <v>26</v>
      </c>
      <c r="K45" s="22"/>
      <c r="L45" s="26">
        <f t="shared" si="1"/>
        <v>0</v>
      </c>
    </row>
    <row r="46" ht="30" customHeight="1" outlineLevel="1">
      <c r="A46" s="33"/>
      <c r="B46" s="32" t="s">
        <v>104</v>
      </c>
      <c r="C46" s="21" t="s">
        <v>105</v>
      </c>
      <c r="D46" s="20" t="s">
        <v>20</v>
      </c>
      <c r="E46" s="22" t="s">
        <v>30</v>
      </c>
      <c r="F46" s="22" t="s">
        <v>31</v>
      </c>
      <c r="G46" s="24" t="s">
        <v>26</v>
      </c>
      <c r="H46" s="28">
        <v>1100</v>
      </c>
      <c r="I46" s="28">
        <f t="shared" si="2"/>
        <v>1320</v>
      </c>
      <c r="J46" s="26" t="s">
        <v>26</v>
      </c>
      <c r="K46" s="22"/>
      <c r="L46" s="26">
        <f t="shared" si="1"/>
        <v>0</v>
      </c>
    </row>
    <row r="47" ht="30" customHeight="1" outlineLevel="1">
      <c r="A47" s="33"/>
      <c r="B47" s="32" t="s">
        <v>106</v>
      </c>
      <c r="C47" s="21" t="s">
        <v>107</v>
      </c>
      <c r="D47" s="20" t="s">
        <v>20</v>
      </c>
      <c r="E47" s="22" t="s">
        <v>30</v>
      </c>
      <c r="F47" s="22" t="s">
        <v>31</v>
      </c>
      <c r="G47" s="24" t="s">
        <v>26</v>
      </c>
      <c r="H47" s="28">
        <v>1100</v>
      </c>
      <c r="I47" s="28">
        <f t="shared" si="2"/>
        <v>1320</v>
      </c>
      <c r="J47" s="26" t="s">
        <v>26</v>
      </c>
      <c r="K47" s="22"/>
      <c r="L47" s="26">
        <f t="shared" si="1"/>
        <v>0</v>
      </c>
    </row>
    <row r="48" ht="30" customHeight="1" outlineLevel="1">
      <c r="A48" s="33"/>
      <c r="B48" s="32" t="s">
        <v>108</v>
      </c>
      <c r="C48" s="21" t="s">
        <v>109</v>
      </c>
      <c r="D48" s="20" t="s">
        <v>20</v>
      </c>
      <c r="E48" s="22" t="s">
        <v>30</v>
      </c>
      <c r="F48" s="22" t="s">
        <v>31</v>
      </c>
      <c r="G48" s="24" t="s">
        <v>26</v>
      </c>
      <c r="H48" s="28">
        <v>850</v>
      </c>
      <c r="I48" s="28">
        <f t="shared" si="2"/>
        <v>1020</v>
      </c>
      <c r="J48" s="26" t="s">
        <v>26</v>
      </c>
      <c r="K48" s="22"/>
      <c r="L48" s="26">
        <f t="shared" si="1"/>
        <v>0</v>
      </c>
    </row>
    <row r="49" ht="30" customHeight="1" outlineLevel="1">
      <c r="A49" s="33"/>
      <c r="B49" s="32" t="s">
        <v>110</v>
      </c>
      <c r="C49" s="21" t="s">
        <v>111</v>
      </c>
      <c r="D49" s="20" t="s">
        <v>20</v>
      </c>
      <c r="E49" s="22" t="s">
        <v>30</v>
      </c>
      <c r="F49" s="22" t="s">
        <v>31</v>
      </c>
      <c r="G49" s="24" t="s">
        <v>26</v>
      </c>
      <c r="H49" s="28">
        <v>200</v>
      </c>
      <c r="I49" s="28">
        <f t="shared" si="2"/>
        <v>240</v>
      </c>
      <c r="J49" s="26" t="s">
        <v>26</v>
      </c>
      <c r="K49" s="22"/>
      <c r="L49" s="26">
        <f t="shared" si="1"/>
        <v>0</v>
      </c>
    </row>
    <row r="50" ht="30" customHeight="1" outlineLevel="1">
      <c r="A50" s="33"/>
      <c r="B50" s="32" t="s">
        <v>112</v>
      </c>
      <c r="C50" s="21" t="s">
        <v>113</v>
      </c>
      <c r="D50" s="20" t="s">
        <v>20</v>
      </c>
      <c r="E50" s="22" t="s">
        <v>30</v>
      </c>
      <c r="F50" s="22" t="s">
        <v>31</v>
      </c>
      <c r="G50" s="24" t="s">
        <v>26</v>
      </c>
      <c r="H50" s="28">
        <v>500</v>
      </c>
      <c r="I50" s="28">
        <f t="shared" si="2"/>
        <v>600</v>
      </c>
      <c r="J50" s="26" t="s">
        <v>26</v>
      </c>
      <c r="K50" s="22"/>
      <c r="L50" s="26">
        <f t="shared" si="1"/>
        <v>0</v>
      </c>
    </row>
    <row r="51" ht="30" customHeight="1" outlineLevel="1">
      <c r="A51" s="33"/>
      <c r="B51" s="32" t="s">
        <v>114</v>
      </c>
      <c r="C51" s="21" t="s">
        <v>115</v>
      </c>
      <c r="D51" s="20" t="s">
        <v>29</v>
      </c>
      <c r="E51" s="22" t="s">
        <v>30</v>
      </c>
      <c r="F51" s="22" t="s">
        <v>31</v>
      </c>
      <c r="G51" s="24" t="s">
        <v>26</v>
      </c>
      <c r="H51" s="28">
        <v>200</v>
      </c>
      <c r="I51" s="28">
        <f t="shared" si="2"/>
        <v>240</v>
      </c>
      <c r="J51" s="26" t="s">
        <v>26</v>
      </c>
      <c r="K51" s="22"/>
      <c r="L51" s="26">
        <f t="shared" si="1"/>
        <v>0</v>
      </c>
    </row>
    <row r="52" ht="30" customHeight="1" outlineLevel="1">
      <c r="A52" s="33"/>
      <c r="B52" s="32" t="s">
        <v>116</v>
      </c>
      <c r="C52" s="21" t="s">
        <v>117</v>
      </c>
      <c r="D52" s="20" t="s">
        <v>118</v>
      </c>
      <c r="E52" s="22" t="s">
        <v>30</v>
      </c>
      <c r="F52" s="22" t="s">
        <v>31</v>
      </c>
      <c r="G52" s="24" t="s">
        <v>26</v>
      </c>
      <c r="H52" s="28">
        <v>10000</v>
      </c>
      <c r="I52" s="28">
        <f t="shared" si="2"/>
        <v>12000</v>
      </c>
      <c r="J52" s="26" t="s">
        <v>26</v>
      </c>
      <c r="K52" s="22"/>
      <c r="L52" s="26">
        <f t="shared" si="1"/>
        <v>0</v>
      </c>
    </row>
    <row r="53" ht="30" customHeight="1" outlineLevel="1">
      <c r="A53" s="33"/>
      <c r="B53" s="32" t="s">
        <v>119</v>
      </c>
      <c r="C53" s="21" t="s">
        <v>120</v>
      </c>
      <c r="D53" s="20" t="s">
        <v>121</v>
      </c>
      <c r="E53" s="22" t="s">
        <v>30</v>
      </c>
      <c r="F53" s="22" t="s">
        <v>31</v>
      </c>
      <c r="G53" s="24" t="s">
        <v>26</v>
      </c>
      <c r="H53" s="28">
        <v>54600</v>
      </c>
      <c r="I53" s="28">
        <f t="shared" si="2"/>
        <v>65520</v>
      </c>
      <c r="J53" s="26" t="s">
        <v>26</v>
      </c>
      <c r="K53" s="22"/>
      <c r="L53" s="26">
        <f t="shared" si="1"/>
        <v>0</v>
      </c>
    </row>
    <row r="54" ht="30" customHeight="1" outlineLevel="1">
      <c r="A54" s="33"/>
      <c r="B54" s="32" t="s">
        <v>122</v>
      </c>
      <c r="C54" s="21" t="s">
        <v>123</v>
      </c>
      <c r="D54" s="20" t="s">
        <v>20</v>
      </c>
      <c r="E54" s="22" t="s">
        <v>30</v>
      </c>
      <c r="F54" s="22" t="s">
        <v>31</v>
      </c>
      <c r="G54" s="24" t="s">
        <v>26</v>
      </c>
      <c r="H54" s="28">
        <v>3100</v>
      </c>
      <c r="I54" s="28">
        <f t="shared" si="2"/>
        <v>3720</v>
      </c>
      <c r="J54" s="26" t="s">
        <v>26</v>
      </c>
      <c r="K54" s="22"/>
      <c r="L54" s="26">
        <f t="shared" si="1"/>
        <v>0</v>
      </c>
    </row>
    <row r="55" ht="30" customHeight="1" outlineLevel="1">
      <c r="A55" s="33"/>
      <c r="B55" s="32" t="s">
        <v>124</v>
      </c>
      <c r="C55" s="21" t="s">
        <v>125</v>
      </c>
      <c r="D55" s="20" t="s">
        <v>126</v>
      </c>
      <c r="E55" s="22" t="s">
        <v>30</v>
      </c>
      <c r="F55" s="22" t="s">
        <v>31</v>
      </c>
      <c r="G55" s="24" t="s">
        <v>26</v>
      </c>
      <c r="H55" s="28">
        <v>700</v>
      </c>
      <c r="I55" s="28">
        <f t="shared" si="2"/>
        <v>840</v>
      </c>
      <c r="J55" s="26" t="s">
        <v>26</v>
      </c>
      <c r="K55" s="22"/>
      <c r="L55" s="26">
        <f t="shared" si="1"/>
        <v>0</v>
      </c>
    </row>
    <row r="56" ht="30" customHeight="1" outlineLevel="1">
      <c r="A56" s="33"/>
      <c r="B56" s="32" t="s">
        <v>127</v>
      </c>
      <c r="C56" s="34" t="s">
        <v>128</v>
      </c>
      <c r="D56" s="20" t="s">
        <v>129</v>
      </c>
      <c r="E56" s="22" t="s">
        <v>30</v>
      </c>
      <c r="F56" s="22" t="s">
        <v>31</v>
      </c>
      <c r="G56" s="24" t="s">
        <v>26</v>
      </c>
      <c r="H56" s="28">
        <v>150</v>
      </c>
      <c r="I56" s="28">
        <f t="shared" si="2"/>
        <v>180</v>
      </c>
      <c r="J56" s="26" t="s">
        <v>26</v>
      </c>
      <c r="K56" s="22"/>
      <c r="L56" s="26">
        <f t="shared" si="1"/>
        <v>0</v>
      </c>
    </row>
    <row r="57" ht="30" customHeight="1" outlineLevel="1">
      <c r="A57" s="33"/>
      <c r="B57" s="32" t="s">
        <v>130</v>
      </c>
      <c r="C57" s="34" t="s">
        <v>131</v>
      </c>
      <c r="D57" s="20" t="s">
        <v>129</v>
      </c>
      <c r="E57" s="22" t="s">
        <v>30</v>
      </c>
      <c r="F57" s="22" t="s">
        <v>31</v>
      </c>
      <c r="G57" s="24" t="s">
        <v>26</v>
      </c>
      <c r="H57" s="28">
        <v>200</v>
      </c>
      <c r="I57" s="28">
        <f t="shared" si="2"/>
        <v>240</v>
      </c>
      <c r="J57" s="26" t="s">
        <v>26</v>
      </c>
      <c r="K57" s="22"/>
      <c r="L57" s="26">
        <f t="shared" si="1"/>
        <v>0</v>
      </c>
    </row>
    <row r="58" ht="30" customHeight="1" outlineLevel="1">
      <c r="A58" s="33"/>
      <c r="B58" s="32" t="s">
        <v>132</v>
      </c>
      <c r="C58" s="21" t="s">
        <v>133</v>
      </c>
      <c r="D58" s="20" t="s">
        <v>20</v>
      </c>
      <c r="E58" s="22" t="s">
        <v>30</v>
      </c>
      <c r="F58" s="22" t="s">
        <v>31</v>
      </c>
      <c r="G58" s="24" t="s">
        <v>26</v>
      </c>
      <c r="H58" s="28">
        <v>1500</v>
      </c>
      <c r="I58" s="28">
        <f t="shared" si="2"/>
        <v>1800</v>
      </c>
      <c r="J58" s="26" t="s">
        <v>26</v>
      </c>
      <c r="K58" s="22"/>
      <c r="L58" s="26">
        <f t="shared" si="1"/>
        <v>0</v>
      </c>
    </row>
    <row r="59" ht="30" customHeight="1" outlineLevel="1">
      <c r="A59" s="33"/>
      <c r="B59" s="32" t="s">
        <v>134</v>
      </c>
      <c r="C59" s="21" t="s">
        <v>135</v>
      </c>
      <c r="D59" s="20" t="s">
        <v>20</v>
      </c>
      <c r="E59" s="22" t="s">
        <v>30</v>
      </c>
      <c r="F59" s="22" t="s">
        <v>31</v>
      </c>
      <c r="G59" s="24" t="s">
        <v>26</v>
      </c>
      <c r="H59" s="28">
        <v>1100</v>
      </c>
      <c r="I59" s="28">
        <f t="shared" si="2"/>
        <v>1320</v>
      </c>
      <c r="J59" s="26" t="s">
        <v>26</v>
      </c>
      <c r="K59" s="22"/>
      <c r="L59" s="26">
        <f t="shared" si="1"/>
        <v>0</v>
      </c>
    </row>
    <row r="60" ht="30" customHeight="1" outlineLevel="1">
      <c r="A60" s="33"/>
      <c r="B60" s="32" t="s">
        <v>136</v>
      </c>
      <c r="C60" s="21" t="s">
        <v>137</v>
      </c>
      <c r="D60" s="20" t="s">
        <v>20</v>
      </c>
      <c r="E60" s="22" t="s">
        <v>30</v>
      </c>
      <c r="F60" s="22" t="s">
        <v>31</v>
      </c>
      <c r="G60" s="24" t="s">
        <v>26</v>
      </c>
      <c r="H60" s="28">
        <v>2000</v>
      </c>
      <c r="I60" s="28">
        <f t="shared" si="2"/>
        <v>2400</v>
      </c>
      <c r="J60" s="26" t="s">
        <v>26</v>
      </c>
      <c r="K60" s="22"/>
      <c r="L60" s="26">
        <f t="shared" si="1"/>
        <v>0</v>
      </c>
    </row>
    <row r="61" ht="30" customHeight="1" outlineLevel="1">
      <c r="A61" s="33"/>
      <c r="B61" s="32" t="s">
        <v>138</v>
      </c>
      <c r="C61" s="21" t="s">
        <v>139</v>
      </c>
      <c r="D61" s="20" t="s">
        <v>20</v>
      </c>
      <c r="E61" s="22" t="s">
        <v>30</v>
      </c>
      <c r="F61" s="22" t="s">
        <v>31</v>
      </c>
      <c r="G61" s="24" t="s">
        <v>26</v>
      </c>
      <c r="H61" s="28">
        <v>1800</v>
      </c>
      <c r="I61" s="28">
        <f t="shared" si="2"/>
        <v>2160</v>
      </c>
      <c r="J61" s="26" t="s">
        <v>26</v>
      </c>
      <c r="K61" s="22"/>
      <c r="L61" s="26">
        <f t="shared" si="1"/>
        <v>0</v>
      </c>
    </row>
    <row r="62" ht="30" customHeight="1" outlineLevel="1">
      <c r="A62" s="33"/>
      <c r="B62" s="32" t="s">
        <v>140</v>
      </c>
      <c r="C62" s="21" t="s">
        <v>141</v>
      </c>
      <c r="D62" s="20" t="s">
        <v>20</v>
      </c>
      <c r="E62" s="22" t="s">
        <v>30</v>
      </c>
      <c r="F62" s="22" t="s">
        <v>31</v>
      </c>
      <c r="G62" s="24" t="s">
        <v>26</v>
      </c>
      <c r="H62" s="28">
        <v>1100</v>
      </c>
      <c r="I62" s="28">
        <f t="shared" si="2"/>
        <v>1320</v>
      </c>
      <c r="J62" s="26" t="s">
        <v>26</v>
      </c>
      <c r="K62" s="22"/>
      <c r="L62" s="26">
        <f t="shared" si="1"/>
        <v>0</v>
      </c>
    </row>
    <row r="63" ht="30" customHeight="1" outlineLevel="1">
      <c r="A63" s="33"/>
      <c r="B63" s="32" t="s">
        <v>142</v>
      </c>
      <c r="C63" s="21" t="s">
        <v>143</v>
      </c>
      <c r="D63" s="20" t="s">
        <v>144</v>
      </c>
      <c r="E63" s="22" t="s">
        <v>30</v>
      </c>
      <c r="F63" s="22" t="s">
        <v>31</v>
      </c>
      <c r="G63" s="24" t="s">
        <v>26</v>
      </c>
      <c r="H63" s="28">
        <v>1350</v>
      </c>
      <c r="I63" s="28">
        <f t="shared" si="2"/>
        <v>1620</v>
      </c>
      <c r="J63" s="26" t="s">
        <v>26</v>
      </c>
      <c r="K63" s="22"/>
      <c r="L63" s="26">
        <f t="shared" si="1"/>
        <v>0</v>
      </c>
    </row>
    <row r="64" ht="30" customHeight="1" outlineLevel="1">
      <c r="A64" s="33"/>
      <c r="B64" s="32" t="s">
        <v>145</v>
      </c>
      <c r="C64" s="21" t="s">
        <v>146</v>
      </c>
      <c r="D64" s="20" t="s">
        <v>121</v>
      </c>
      <c r="E64" s="22" t="s">
        <v>30</v>
      </c>
      <c r="F64" s="22" t="s">
        <v>31</v>
      </c>
      <c r="G64" s="24" t="s">
        <v>26</v>
      </c>
      <c r="H64" s="28">
        <v>1850</v>
      </c>
      <c r="I64" s="28">
        <f t="shared" si="2"/>
        <v>2220</v>
      </c>
      <c r="J64" s="26" t="s">
        <v>26</v>
      </c>
      <c r="K64" s="22"/>
      <c r="L64" s="26">
        <f t="shared" si="1"/>
        <v>0</v>
      </c>
    </row>
    <row r="65" ht="30" customHeight="1" outlineLevel="1">
      <c r="A65" s="33"/>
      <c r="B65" s="32" t="s">
        <v>147</v>
      </c>
      <c r="C65" s="21" t="s">
        <v>148</v>
      </c>
      <c r="D65" s="20" t="s">
        <v>121</v>
      </c>
      <c r="E65" s="22" t="s">
        <v>30</v>
      </c>
      <c r="F65" s="22" t="s">
        <v>31</v>
      </c>
      <c r="G65" s="24" t="s">
        <v>26</v>
      </c>
      <c r="H65" s="28">
        <v>40000</v>
      </c>
      <c r="I65" s="28">
        <f t="shared" si="2"/>
        <v>48000</v>
      </c>
      <c r="J65" s="26" t="s">
        <v>26</v>
      </c>
      <c r="K65" s="22"/>
      <c r="L65" s="26">
        <f t="shared" si="1"/>
        <v>0</v>
      </c>
    </row>
    <row r="66" ht="30" customHeight="1" outlineLevel="1">
      <c r="A66" s="35"/>
      <c r="B66" s="32" t="s">
        <v>149</v>
      </c>
      <c r="C66" s="21" t="s">
        <v>150</v>
      </c>
      <c r="D66" s="20" t="s">
        <v>20</v>
      </c>
      <c r="E66" s="22" t="s">
        <v>30</v>
      </c>
      <c r="F66" s="22" t="s">
        <v>31</v>
      </c>
      <c r="G66" s="24" t="s">
        <v>26</v>
      </c>
      <c r="H66" s="28">
        <v>1000</v>
      </c>
      <c r="I66" s="28">
        <f t="shared" si="2"/>
        <v>1200</v>
      </c>
      <c r="J66" s="26" t="s">
        <v>26</v>
      </c>
      <c r="K66" s="22"/>
      <c r="L66" s="26">
        <f t="shared" si="1"/>
        <v>0</v>
      </c>
    </row>
    <row r="67" ht="42.600000000000001" customHeight="1">
      <c r="A67" s="12">
        <v>3</v>
      </c>
      <c r="B67" s="13" t="s">
        <v>151</v>
      </c>
      <c r="C67" s="14" t="s">
        <v>152</v>
      </c>
      <c r="D67" s="13" t="s">
        <v>20</v>
      </c>
      <c r="E67" s="15" t="s">
        <v>21</v>
      </c>
      <c r="F67" s="15"/>
      <c r="G67" s="16">
        <f>G68</f>
        <v>259666.67000000001</v>
      </c>
      <c r="H67" s="17" t="s">
        <v>22</v>
      </c>
      <c r="I67" s="17" t="s">
        <v>22</v>
      </c>
      <c r="J67" s="15">
        <f>J68</f>
        <v>0</v>
      </c>
      <c r="K67" s="15" t="s">
        <v>22</v>
      </c>
      <c r="L67" s="15" t="s">
        <v>22</v>
      </c>
    </row>
    <row r="68" ht="27.600000000000001" customHeight="1" outlineLevel="1">
      <c r="A68" s="36"/>
      <c r="B68" s="20" t="s">
        <v>153</v>
      </c>
      <c r="C68" s="21" t="s">
        <v>24</v>
      </c>
      <c r="D68" s="20" t="s">
        <v>20</v>
      </c>
      <c r="E68" s="22" t="s">
        <v>25</v>
      </c>
      <c r="F68" s="22"/>
      <c r="G68" s="24">
        <v>259666.67000000001</v>
      </c>
      <c r="H68" s="28" t="s">
        <v>22</v>
      </c>
      <c r="I68" s="28" t="s">
        <v>22</v>
      </c>
      <c r="J68" s="25"/>
      <c r="K68" s="22" t="s">
        <v>22</v>
      </c>
      <c r="L68" s="22" t="s">
        <v>22</v>
      </c>
    </row>
    <row r="69" ht="27.600000000000001" customHeight="1" outlineLevel="1">
      <c r="A69" s="37"/>
      <c r="B69" s="20" t="s">
        <v>154</v>
      </c>
      <c r="C69" s="21" t="s">
        <v>155</v>
      </c>
      <c r="D69" s="20" t="s">
        <v>20</v>
      </c>
      <c r="E69" s="22" t="s">
        <v>30</v>
      </c>
      <c r="F69" s="22" t="s">
        <v>31</v>
      </c>
      <c r="G69" s="24" t="s">
        <v>26</v>
      </c>
      <c r="H69" s="28">
        <v>250</v>
      </c>
      <c r="I69" s="28">
        <f t="shared" si="2"/>
        <v>300</v>
      </c>
      <c r="J69" s="26" t="s">
        <v>26</v>
      </c>
      <c r="K69" s="22"/>
      <c r="L69" s="26">
        <f t="shared" si="1"/>
        <v>0</v>
      </c>
    </row>
    <row r="70" ht="27.600000000000001" customHeight="1" outlineLevel="1">
      <c r="A70" s="37"/>
      <c r="B70" s="20" t="s">
        <v>156</v>
      </c>
      <c r="C70" s="21" t="s">
        <v>157</v>
      </c>
      <c r="D70" s="20" t="s">
        <v>20</v>
      </c>
      <c r="E70" s="22" t="s">
        <v>30</v>
      </c>
      <c r="F70" s="22" t="s">
        <v>31</v>
      </c>
      <c r="G70" s="24" t="s">
        <v>26</v>
      </c>
      <c r="H70" s="28">
        <v>500</v>
      </c>
      <c r="I70" s="28">
        <f t="shared" si="2"/>
        <v>600</v>
      </c>
      <c r="J70" s="26" t="s">
        <v>26</v>
      </c>
      <c r="K70" s="22"/>
      <c r="L70" s="26">
        <f t="shared" si="1"/>
        <v>0</v>
      </c>
    </row>
    <row r="71" ht="27.600000000000001" customHeight="1" outlineLevel="1">
      <c r="A71" s="37"/>
      <c r="B71" s="20" t="s">
        <v>158</v>
      </c>
      <c r="C71" s="21" t="s">
        <v>159</v>
      </c>
      <c r="D71" s="20" t="s">
        <v>20</v>
      </c>
      <c r="E71" s="22" t="s">
        <v>30</v>
      </c>
      <c r="F71" s="22" t="s">
        <v>31</v>
      </c>
      <c r="G71" s="24" t="s">
        <v>26</v>
      </c>
      <c r="H71" s="28">
        <v>2200</v>
      </c>
      <c r="I71" s="28">
        <f t="shared" si="2"/>
        <v>2640</v>
      </c>
      <c r="J71" s="26" t="s">
        <v>26</v>
      </c>
      <c r="K71" s="22"/>
      <c r="L71" s="26">
        <f t="shared" si="1"/>
        <v>0</v>
      </c>
    </row>
    <row r="72" ht="27.600000000000001" customHeight="1" outlineLevel="1">
      <c r="A72" s="37"/>
      <c r="B72" s="20" t="s">
        <v>160</v>
      </c>
      <c r="C72" s="21" t="s">
        <v>161</v>
      </c>
      <c r="D72" s="20" t="s">
        <v>20</v>
      </c>
      <c r="E72" s="22" t="s">
        <v>30</v>
      </c>
      <c r="F72" s="22" t="s">
        <v>31</v>
      </c>
      <c r="G72" s="24" t="s">
        <v>26</v>
      </c>
      <c r="H72" s="28">
        <v>1100</v>
      </c>
      <c r="I72" s="28">
        <f t="shared" si="2"/>
        <v>1320</v>
      </c>
      <c r="J72" s="26" t="s">
        <v>26</v>
      </c>
      <c r="K72" s="22"/>
      <c r="L72" s="26">
        <f t="shared" si="1"/>
        <v>0</v>
      </c>
    </row>
    <row r="73" ht="27.600000000000001" customHeight="1" outlineLevel="1">
      <c r="A73" s="37"/>
      <c r="B73" s="20" t="s">
        <v>162</v>
      </c>
      <c r="C73" s="21" t="s">
        <v>163</v>
      </c>
      <c r="D73" s="20" t="s">
        <v>20</v>
      </c>
      <c r="E73" s="22" t="s">
        <v>30</v>
      </c>
      <c r="F73" s="22" t="s">
        <v>31</v>
      </c>
      <c r="G73" s="24" t="s">
        <v>26</v>
      </c>
      <c r="H73" s="28">
        <v>550</v>
      </c>
      <c r="I73" s="28">
        <f t="shared" si="2"/>
        <v>660</v>
      </c>
      <c r="J73" s="26" t="s">
        <v>26</v>
      </c>
      <c r="K73" s="22"/>
      <c r="L73" s="26">
        <f t="shared" si="1"/>
        <v>0</v>
      </c>
    </row>
    <row r="74" ht="27.600000000000001" customHeight="1" outlineLevel="1">
      <c r="A74" s="37"/>
      <c r="B74" s="20" t="s">
        <v>164</v>
      </c>
      <c r="C74" s="21" t="s">
        <v>165</v>
      </c>
      <c r="D74" s="20" t="s">
        <v>20</v>
      </c>
      <c r="E74" s="22" t="s">
        <v>30</v>
      </c>
      <c r="F74" s="22" t="s">
        <v>31</v>
      </c>
      <c r="G74" s="24" t="s">
        <v>26</v>
      </c>
      <c r="H74" s="28">
        <v>1800</v>
      </c>
      <c r="I74" s="28">
        <f t="shared" si="2"/>
        <v>2160</v>
      </c>
      <c r="J74" s="26" t="s">
        <v>26</v>
      </c>
      <c r="K74" s="22"/>
      <c r="L74" s="26">
        <f t="shared" si="1"/>
        <v>0</v>
      </c>
    </row>
    <row r="75" ht="27.600000000000001" customHeight="1" outlineLevel="1">
      <c r="A75" s="37"/>
      <c r="B75" s="20" t="s">
        <v>166</v>
      </c>
      <c r="C75" s="21" t="s">
        <v>167</v>
      </c>
      <c r="D75" s="20" t="s">
        <v>20</v>
      </c>
      <c r="E75" s="22" t="s">
        <v>30</v>
      </c>
      <c r="F75" s="22" t="s">
        <v>31</v>
      </c>
      <c r="G75" s="24" t="s">
        <v>26</v>
      </c>
      <c r="H75" s="28">
        <v>2100</v>
      </c>
      <c r="I75" s="28">
        <f t="shared" si="2"/>
        <v>2520</v>
      </c>
      <c r="J75" s="26" t="s">
        <v>26</v>
      </c>
      <c r="K75" s="22"/>
      <c r="L75" s="26">
        <f t="shared" si="1"/>
        <v>0</v>
      </c>
    </row>
    <row r="76" ht="27.600000000000001" customHeight="1" outlineLevel="1">
      <c r="A76" s="37"/>
      <c r="B76" s="20" t="s">
        <v>168</v>
      </c>
      <c r="C76" s="21" t="s">
        <v>169</v>
      </c>
      <c r="D76" s="20" t="s">
        <v>20</v>
      </c>
      <c r="E76" s="22" t="s">
        <v>30</v>
      </c>
      <c r="F76" s="22" t="s">
        <v>31</v>
      </c>
      <c r="G76" s="24" t="s">
        <v>26</v>
      </c>
      <c r="H76" s="28">
        <v>2200</v>
      </c>
      <c r="I76" s="28">
        <f t="shared" si="2"/>
        <v>2640</v>
      </c>
      <c r="J76" s="26" t="s">
        <v>26</v>
      </c>
      <c r="K76" s="22"/>
      <c r="L76" s="26">
        <f t="shared" si="1"/>
        <v>0</v>
      </c>
    </row>
    <row r="77" ht="27.600000000000001" customHeight="1" outlineLevel="1">
      <c r="A77" s="38"/>
      <c r="B77" s="20" t="s">
        <v>170</v>
      </c>
      <c r="C77" s="21" t="s">
        <v>171</v>
      </c>
      <c r="D77" s="20" t="s">
        <v>20</v>
      </c>
      <c r="E77" s="22" t="s">
        <v>30</v>
      </c>
      <c r="F77" s="22" t="s">
        <v>31</v>
      </c>
      <c r="G77" s="24" t="s">
        <v>26</v>
      </c>
      <c r="H77" s="28" t="s">
        <v>26</v>
      </c>
      <c r="I77" s="28" t="s">
        <v>26</v>
      </c>
      <c r="J77" s="26" t="s">
        <v>26</v>
      </c>
      <c r="K77" s="28" t="s">
        <v>26</v>
      </c>
      <c r="L77" s="28" t="s">
        <v>26</v>
      </c>
    </row>
    <row r="78" ht="30" customHeight="1">
      <c r="A78" s="12">
        <v>4</v>
      </c>
      <c r="B78" s="13" t="s">
        <v>172</v>
      </c>
      <c r="C78" s="14" t="s">
        <v>173</v>
      </c>
      <c r="D78" s="13" t="s">
        <v>20</v>
      </c>
      <c r="E78" s="15" t="s">
        <v>21</v>
      </c>
      <c r="F78" s="15"/>
      <c r="G78" s="16">
        <f>G79</f>
        <v>619233.32999999996</v>
      </c>
      <c r="H78" s="17" t="s">
        <v>22</v>
      </c>
      <c r="I78" s="17" t="s">
        <v>22</v>
      </c>
      <c r="J78" s="18">
        <f>J79</f>
        <v>0</v>
      </c>
      <c r="K78" s="15" t="s">
        <v>22</v>
      </c>
      <c r="L78" s="15" t="s">
        <v>22</v>
      </c>
    </row>
    <row r="79" ht="30" customHeight="1" outlineLevel="1">
      <c r="A79" s="19"/>
      <c r="B79" s="20" t="s">
        <v>174</v>
      </c>
      <c r="C79" s="21" t="s">
        <v>24</v>
      </c>
      <c r="D79" s="20" t="s">
        <v>20</v>
      </c>
      <c r="E79" s="22" t="s">
        <v>25</v>
      </c>
      <c r="F79" s="22"/>
      <c r="G79" s="24">
        <v>619233.32999999996</v>
      </c>
      <c r="H79" s="28" t="s">
        <v>22</v>
      </c>
      <c r="I79" s="28" t="s">
        <v>22</v>
      </c>
      <c r="J79" s="25"/>
      <c r="K79" s="22" t="s">
        <v>22</v>
      </c>
      <c r="L79" s="22" t="s">
        <v>22</v>
      </c>
    </row>
    <row r="80" ht="30" customHeight="1" outlineLevel="1">
      <c r="A80" s="27"/>
      <c r="B80" s="20" t="s">
        <v>175</v>
      </c>
      <c r="C80" s="21" t="s">
        <v>176</v>
      </c>
      <c r="D80" s="20" t="s">
        <v>177</v>
      </c>
      <c r="E80" s="22" t="s">
        <v>30</v>
      </c>
      <c r="F80" s="22" t="s">
        <v>31</v>
      </c>
      <c r="G80" s="24" t="s">
        <v>26</v>
      </c>
      <c r="H80" s="28">
        <v>1000</v>
      </c>
      <c r="I80" s="28">
        <f t="shared" si="2"/>
        <v>1200</v>
      </c>
      <c r="J80" s="26" t="s">
        <v>26</v>
      </c>
      <c r="K80" s="22"/>
      <c r="L80" s="26">
        <f t="shared" ref="L77:L104" si="3">K80*1.2</f>
        <v>0</v>
      </c>
    </row>
    <row r="81" ht="30" customHeight="1" outlineLevel="1">
      <c r="A81" s="27"/>
      <c r="B81" s="20" t="s">
        <v>178</v>
      </c>
      <c r="C81" s="21" t="s">
        <v>179</v>
      </c>
      <c r="D81" s="20" t="s">
        <v>126</v>
      </c>
      <c r="E81" s="22" t="s">
        <v>30</v>
      </c>
      <c r="F81" s="22" t="s">
        <v>31</v>
      </c>
      <c r="G81" s="24" t="s">
        <v>26</v>
      </c>
      <c r="H81" s="28">
        <v>1100</v>
      </c>
      <c r="I81" s="28">
        <f t="shared" ref="I81:I102" si="4">H81*1.2</f>
        <v>1320</v>
      </c>
      <c r="J81" s="26" t="s">
        <v>26</v>
      </c>
      <c r="K81" s="22"/>
      <c r="L81" s="26">
        <f t="shared" si="3"/>
        <v>0</v>
      </c>
    </row>
    <row r="82" ht="30" customHeight="1" outlineLevel="1">
      <c r="A82" s="27"/>
      <c r="B82" s="20" t="s">
        <v>180</v>
      </c>
      <c r="C82" s="21" t="s">
        <v>181</v>
      </c>
      <c r="D82" s="20" t="s">
        <v>20</v>
      </c>
      <c r="E82" s="22" t="s">
        <v>30</v>
      </c>
      <c r="F82" s="22" t="s">
        <v>31</v>
      </c>
      <c r="G82" s="24" t="s">
        <v>26</v>
      </c>
      <c r="H82" s="24" t="s">
        <v>26</v>
      </c>
      <c r="I82" s="24" t="s">
        <v>26</v>
      </c>
      <c r="J82" s="26" t="s">
        <v>26</v>
      </c>
      <c r="K82" s="26" t="s">
        <v>26</v>
      </c>
      <c r="L82" s="26" t="s">
        <v>26</v>
      </c>
    </row>
    <row r="83" ht="30" customHeight="1" outlineLevel="1">
      <c r="A83" s="27"/>
      <c r="B83" s="20" t="s">
        <v>182</v>
      </c>
      <c r="C83" s="21" t="s">
        <v>183</v>
      </c>
      <c r="D83" s="20" t="s">
        <v>48</v>
      </c>
      <c r="E83" s="22" t="s">
        <v>30</v>
      </c>
      <c r="F83" s="22" t="s">
        <v>31</v>
      </c>
      <c r="G83" s="24" t="s">
        <v>26</v>
      </c>
      <c r="H83" s="28">
        <v>1500</v>
      </c>
      <c r="I83" s="28">
        <f t="shared" si="4"/>
        <v>1800</v>
      </c>
      <c r="J83" s="26" t="s">
        <v>26</v>
      </c>
      <c r="K83" s="22"/>
      <c r="L83" s="26">
        <f t="shared" si="3"/>
        <v>0</v>
      </c>
    </row>
    <row r="84" ht="30" customHeight="1" outlineLevel="1">
      <c r="A84" s="27"/>
      <c r="B84" s="20" t="s">
        <v>184</v>
      </c>
      <c r="C84" s="21" t="s">
        <v>185</v>
      </c>
      <c r="D84" s="20" t="s">
        <v>48</v>
      </c>
      <c r="E84" s="22" t="s">
        <v>30</v>
      </c>
      <c r="F84" s="22" t="s">
        <v>31</v>
      </c>
      <c r="G84" s="24" t="s">
        <v>26</v>
      </c>
      <c r="H84" s="28">
        <v>3000</v>
      </c>
      <c r="I84" s="28">
        <f t="shared" si="4"/>
        <v>3600</v>
      </c>
      <c r="J84" s="26" t="s">
        <v>26</v>
      </c>
      <c r="K84" s="22"/>
      <c r="L84" s="26">
        <f t="shared" si="3"/>
        <v>0</v>
      </c>
    </row>
    <row r="85" ht="30" customHeight="1" outlineLevel="1">
      <c r="A85" s="27"/>
      <c r="B85" s="20" t="s">
        <v>186</v>
      </c>
      <c r="C85" s="21" t="s">
        <v>187</v>
      </c>
      <c r="D85" s="20" t="s">
        <v>56</v>
      </c>
      <c r="E85" s="22" t="s">
        <v>30</v>
      </c>
      <c r="F85" s="22" t="s">
        <v>31</v>
      </c>
      <c r="G85" s="24" t="s">
        <v>26</v>
      </c>
      <c r="H85" s="28">
        <v>1500</v>
      </c>
      <c r="I85" s="28">
        <f t="shared" si="4"/>
        <v>1800</v>
      </c>
      <c r="J85" s="26" t="s">
        <v>26</v>
      </c>
      <c r="K85" s="22"/>
      <c r="L85" s="26">
        <f t="shared" si="3"/>
        <v>0</v>
      </c>
    </row>
    <row r="86" ht="30" customHeight="1" outlineLevel="1">
      <c r="A86" s="27"/>
      <c r="B86" s="20" t="s">
        <v>188</v>
      </c>
      <c r="C86" s="21" t="s">
        <v>189</v>
      </c>
      <c r="D86" s="20" t="s">
        <v>20</v>
      </c>
      <c r="E86" s="22" t="s">
        <v>30</v>
      </c>
      <c r="F86" s="22" t="s">
        <v>31</v>
      </c>
      <c r="G86" s="24" t="s">
        <v>26</v>
      </c>
      <c r="H86" s="28">
        <v>1150</v>
      </c>
      <c r="I86" s="28">
        <f t="shared" si="4"/>
        <v>1380</v>
      </c>
      <c r="J86" s="26" t="s">
        <v>26</v>
      </c>
      <c r="K86" s="22"/>
      <c r="L86" s="26">
        <f t="shared" si="3"/>
        <v>0</v>
      </c>
    </row>
    <row r="87" ht="30" customHeight="1" outlineLevel="1">
      <c r="A87" s="27"/>
      <c r="B87" s="20" t="s">
        <v>190</v>
      </c>
      <c r="C87" s="21" t="s">
        <v>191</v>
      </c>
      <c r="D87" s="20" t="s">
        <v>20</v>
      </c>
      <c r="E87" s="22" t="s">
        <v>30</v>
      </c>
      <c r="F87" s="22" t="s">
        <v>31</v>
      </c>
      <c r="G87" s="24" t="s">
        <v>26</v>
      </c>
      <c r="H87" s="28">
        <v>5250</v>
      </c>
      <c r="I87" s="28">
        <f t="shared" si="4"/>
        <v>6300</v>
      </c>
      <c r="J87" s="26" t="s">
        <v>26</v>
      </c>
      <c r="K87" s="22"/>
      <c r="L87" s="26">
        <f t="shared" si="3"/>
        <v>0</v>
      </c>
    </row>
    <row r="88" ht="30" customHeight="1" outlineLevel="1">
      <c r="A88" s="27"/>
      <c r="B88" s="20" t="s">
        <v>192</v>
      </c>
      <c r="C88" s="21" t="s">
        <v>193</v>
      </c>
      <c r="D88" s="20" t="s">
        <v>20</v>
      </c>
      <c r="E88" s="22" t="s">
        <v>30</v>
      </c>
      <c r="F88" s="22" t="s">
        <v>31</v>
      </c>
      <c r="G88" s="24" t="s">
        <v>26</v>
      </c>
      <c r="H88" s="28">
        <v>1100</v>
      </c>
      <c r="I88" s="28">
        <f t="shared" si="4"/>
        <v>1320</v>
      </c>
      <c r="J88" s="26" t="s">
        <v>26</v>
      </c>
      <c r="K88" s="22"/>
      <c r="L88" s="26">
        <f t="shared" si="3"/>
        <v>0</v>
      </c>
    </row>
    <row r="89" ht="30" customHeight="1" outlineLevel="1">
      <c r="A89" s="27"/>
      <c r="B89" s="20" t="s">
        <v>194</v>
      </c>
      <c r="C89" s="21" t="s">
        <v>195</v>
      </c>
      <c r="D89" s="20" t="s">
        <v>20</v>
      </c>
      <c r="E89" s="22" t="s">
        <v>30</v>
      </c>
      <c r="F89" s="22" t="s">
        <v>31</v>
      </c>
      <c r="G89" s="24" t="s">
        <v>26</v>
      </c>
      <c r="H89" s="28">
        <v>1100</v>
      </c>
      <c r="I89" s="28">
        <f t="shared" si="4"/>
        <v>1320</v>
      </c>
      <c r="J89" s="26" t="s">
        <v>26</v>
      </c>
      <c r="K89" s="22"/>
      <c r="L89" s="26">
        <f t="shared" si="3"/>
        <v>0</v>
      </c>
    </row>
    <row r="90" ht="30" customHeight="1" outlineLevel="1">
      <c r="A90" s="27"/>
      <c r="B90" s="20" t="s">
        <v>196</v>
      </c>
      <c r="C90" s="21" t="s">
        <v>197</v>
      </c>
      <c r="D90" s="20" t="s">
        <v>20</v>
      </c>
      <c r="E90" s="22" t="s">
        <v>30</v>
      </c>
      <c r="F90" s="22" t="s">
        <v>31</v>
      </c>
      <c r="G90" s="24" t="s">
        <v>26</v>
      </c>
      <c r="H90" s="28">
        <v>1000</v>
      </c>
      <c r="I90" s="28">
        <f t="shared" si="4"/>
        <v>1200</v>
      </c>
      <c r="J90" s="26" t="s">
        <v>26</v>
      </c>
      <c r="K90" s="22"/>
      <c r="L90" s="26">
        <f t="shared" si="3"/>
        <v>0</v>
      </c>
    </row>
    <row r="91" ht="30" customHeight="1" outlineLevel="1">
      <c r="A91" s="27"/>
      <c r="B91" s="20" t="s">
        <v>198</v>
      </c>
      <c r="C91" s="21" t="s">
        <v>199</v>
      </c>
      <c r="D91" s="20" t="s">
        <v>20</v>
      </c>
      <c r="E91" s="22" t="s">
        <v>30</v>
      </c>
      <c r="F91" s="22" t="s">
        <v>31</v>
      </c>
      <c r="G91" s="24" t="s">
        <v>26</v>
      </c>
      <c r="H91" s="28">
        <v>1500</v>
      </c>
      <c r="I91" s="28">
        <f t="shared" si="4"/>
        <v>1800</v>
      </c>
      <c r="J91" s="26" t="s">
        <v>26</v>
      </c>
      <c r="K91" s="22"/>
      <c r="L91" s="26">
        <f t="shared" si="3"/>
        <v>0</v>
      </c>
    </row>
    <row r="92" ht="30" customHeight="1" outlineLevel="1">
      <c r="A92" s="27"/>
      <c r="B92" s="20" t="s">
        <v>200</v>
      </c>
      <c r="C92" s="21" t="s">
        <v>201</v>
      </c>
      <c r="D92" s="20" t="s">
        <v>20</v>
      </c>
      <c r="E92" s="22" t="s">
        <v>30</v>
      </c>
      <c r="F92" s="22" t="s">
        <v>31</v>
      </c>
      <c r="G92" s="24" t="s">
        <v>26</v>
      </c>
      <c r="H92" s="28">
        <v>2500</v>
      </c>
      <c r="I92" s="28">
        <f t="shared" si="4"/>
        <v>3000</v>
      </c>
      <c r="J92" s="26" t="s">
        <v>26</v>
      </c>
      <c r="K92" s="22"/>
      <c r="L92" s="26">
        <f t="shared" si="3"/>
        <v>0</v>
      </c>
    </row>
    <row r="93" ht="30" customHeight="1" outlineLevel="1">
      <c r="A93" s="27"/>
      <c r="B93" s="20" t="s">
        <v>202</v>
      </c>
      <c r="C93" s="21" t="s">
        <v>203</v>
      </c>
      <c r="D93" s="20" t="s">
        <v>20</v>
      </c>
      <c r="E93" s="22" t="s">
        <v>30</v>
      </c>
      <c r="F93" s="22" t="s">
        <v>31</v>
      </c>
      <c r="G93" s="24" t="s">
        <v>26</v>
      </c>
      <c r="H93" s="28">
        <v>2500</v>
      </c>
      <c r="I93" s="28">
        <f t="shared" si="4"/>
        <v>3000</v>
      </c>
      <c r="J93" s="26" t="s">
        <v>26</v>
      </c>
      <c r="K93" s="22"/>
      <c r="L93" s="26">
        <f t="shared" si="3"/>
        <v>0</v>
      </c>
    </row>
    <row r="94" ht="30" customHeight="1" outlineLevel="1">
      <c r="A94" s="27"/>
      <c r="B94" s="20" t="s">
        <v>204</v>
      </c>
      <c r="C94" s="21" t="s">
        <v>205</v>
      </c>
      <c r="D94" s="20" t="s">
        <v>20</v>
      </c>
      <c r="E94" s="22" t="s">
        <v>30</v>
      </c>
      <c r="F94" s="22" t="s">
        <v>31</v>
      </c>
      <c r="G94" s="24" t="s">
        <v>26</v>
      </c>
      <c r="H94" s="28">
        <v>500</v>
      </c>
      <c r="I94" s="28">
        <f t="shared" si="4"/>
        <v>600</v>
      </c>
      <c r="J94" s="26" t="s">
        <v>26</v>
      </c>
      <c r="K94" s="22"/>
      <c r="L94" s="26">
        <f t="shared" si="3"/>
        <v>0</v>
      </c>
    </row>
    <row r="95" ht="30" customHeight="1" outlineLevel="1">
      <c r="A95" s="27"/>
      <c r="B95" s="20" t="s">
        <v>206</v>
      </c>
      <c r="C95" s="21" t="s">
        <v>207</v>
      </c>
      <c r="D95" s="20" t="s">
        <v>48</v>
      </c>
      <c r="E95" s="22" t="s">
        <v>30</v>
      </c>
      <c r="F95" s="22" t="s">
        <v>31</v>
      </c>
      <c r="G95" s="24" t="s">
        <v>26</v>
      </c>
      <c r="H95" s="28">
        <v>125</v>
      </c>
      <c r="I95" s="28">
        <f t="shared" si="4"/>
        <v>150</v>
      </c>
      <c r="J95" s="26" t="s">
        <v>26</v>
      </c>
      <c r="K95" s="22"/>
      <c r="L95" s="26">
        <f t="shared" si="3"/>
        <v>0</v>
      </c>
    </row>
    <row r="96" ht="30" customHeight="1" outlineLevel="1">
      <c r="A96" s="27"/>
      <c r="B96" s="20" t="s">
        <v>208</v>
      </c>
      <c r="C96" s="21" t="s">
        <v>64</v>
      </c>
      <c r="D96" s="20" t="s">
        <v>65</v>
      </c>
      <c r="E96" s="22" t="s">
        <v>30</v>
      </c>
      <c r="F96" s="22" t="s">
        <v>31</v>
      </c>
      <c r="G96" s="24" t="s">
        <v>26</v>
      </c>
      <c r="H96" s="28">
        <v>4000</v>
      </c>
      <c r="I96" s="28">
        <f t="shared" si="4"/>
        <v>4800</v>
      </c>
      <c r="J96" s="26" t="s">
        <v>26</v>
      </c>
      <c r="K96" s="22"/>
      <c r="L96" s="26">
        <f t="shared" si="3"/>
        <v>0</v>
      </c>
    </row>
    <row r="97" ht="30" customHeight="1" outlineLevel="1">
      <c r="A97" s="27"/>
      <c r="B97" s="20" t="s">
        <v>209</v>
      </c>
      <c r="C97" s="21" t="s">
        <v>210</v>
      </c>
      <c r="D97" s="20" t="s">
        <v>211</v>
      </c>
      <c r="E97" s="22" t="s">
        <v>30</v>
      </c>
      <c r="F97" s="22" t="s">
        <v>31</v>
      </c>
      <c r="G97" s="24" t="s">
        <v>26</v>
      </c>
      <c r="H97" s="28">
        <v>10000</v>
      </c>
      <c r="I97" s="28">
        <f t="shared" si="4"/>
        <v>12000</v>
      </c>
      <c r="J97" s="26" t="s">
        <v>26</v>
      </c>
      <c r="K97" s="22"/>
      <c r="L97" s="26">
        <f t="shared" si="3"/>
        <v>0</v>
      </c>
    </row>
    <row r="98" ht="30" customHeight="1" outlineLevel="1">
      <c r="A98" s="27"/>
      <c r="B98" s="20" t="s">
        <v>212</v>
      </c>
      <c r="C98" s="21" t="s">
        <v>213</v>
      </c>
      <c r="D98" s="20" t="s">
        <v>20</v>
      </c>
      <c r="E98" s="22" t="s">
        <v>30</v>
      </c>
      <c r="F98" s="22" t="s">
        <v>31</v>
      </c>
      <c r="G98" s="24" t="s">
        <v>26</v>
      </c>
      <c r="H98" s="28">
        <v>5500</v>
      </c>
      <c r="I98" s="28">
        <f t="shared" si="4"/>
        <v>6600</v>
      </c>
      <c r="J98" s="26" t="s">
        <v>26</v>
      </c>
      <c r="K98" s="22"/>
      <c r="L98" s="26">
        <f t="shared" si="3"/>
        <v>0</v>
      </c>
    </row>
    <row r="99" ht="30" customHeight="1" outlineLevel="1">
      <c r="A99" s="27"/>
      <c r="B99" s="20" t="s">
        <v>214</v>
      </c>
      <c r="C99" s="21" t="s">
        <v>215</v>
      </c>
      <c r="D99" s="20" t="s">
        <v>20</v>
      </c>
      <c r="E99" s="22" t="s">
        <v>30</v>
      </c>
      <c r="F99" s="22" t="s">
        <v>31</v>
      </c>
      <c r="G99" s="24" t="s">
        <v>26</v>
      </c>
      <c r="H99" s="28">
        <v>10000</v>
      </c>
      <c r="I99" s="28">
        <f t="shared" si="4"/>
        <v>12000</v>
      </c>
      <c r="J99" s="26" t="s">
        <v>26</v>
      </c>
      <c r="K99" s="22"/>
      <c r="L99" s="26">
        <f t="shared" si="3"/>
        <v>0</v>
      </c>
    </row>
    <row r="100" ht="30" customHeight="1" outlineLevel="1">
      <c r="A100" s="27"/>
      <c r="B100" s="20" t="s">
        <v>216</v>
      </c>
      <c r="C100" s="21" t="s">
        <v>217</v>
      </c>
      <c r="D100" s="20" t="s">
        <v>29</v>
      </c>
      <c r="E100" s="22" t="s">
        <v>30</v>
      </c>
      <c r="F100" s="22" t="s">
        <v>31</v>
      </c>
      <c r="G100" s="24" t="s">
        <v>26</v>
      </c>
      <c r="H100" s="28">
        <v>250</v>
      </c>
      <c r="I100" s="28">
        <f t="shared" si="4"/>
        <v>300</v>
      </c>
      <c r="J100" s="26" t="s">
        <v>26</v>
      </c>
      <c r="K100" s="22"/>
      <c r="L100" s="26">
        <f t="shared" si="3"/>
        <v>0</v>
      </c>
    </row>
    <row r="101" ht="30" customHeight="1" outlineLevel="1">
      <c r="A101" s="27"/>
      <c r="B101" s="20" t="s">
        <v>218</v>
      </c>
      <c r="C101" s="21" t="s">
        <v>219</v>
      </c>
      <c r="D101" s="20" t="s">
        <v>20</v>
      </c>
      <c r="E101" s="22" t="s">
        <v>30</v>
      </c>
      <c r="F101" s="22" t="s">
        <v>31</v>
      </c>
      <c r="G101" s="24" t="s">
        <v>26</v>
      </c>
      <c r="H101" s="28">
        <v>7000</v>
      </c>
      <c r="I101" s="28">
        <f t="shared" si="4"/>
        <v>8400</v>
      </c>
      <c r="J101" s="26" t="s">
        <v>26</v>
      </c>
      <c r="K101" s="22"/>
      <c r="L101" s="26">
        <f t="shared" si="3"/>
        <v>0</v>
      </c>
    </row>
    <row r="102" ht="30" customHeight="1" outlineLevel="1">
      <c r="A102" s="27"/>
      <c r="B102" s="20" t="s">
        <v>220</v>
      </c>
      <c r="C102" s="21" t="s">
        <v>221</v>
      </c>
      <c r="D102" s="20" t="s">
        <v>29</v>
      </c>
      <c r="E102" s="22" t="s">
        <v>30</v>
      </c>
      <c r="F102" s="22" t="s">
        <v>31</v>
      </c>
      <c r="G102" s="24" t="s">
        <v>26</v>
      </c>
      <c r="H102" s="28">
        <v>500</v>
      </c>
      <c r="I102" s="28">
        <f t="shared" si="4"/>
        <v>600</v>
      </c>
      <c r="J102" s="26" t="s">
        <v>26</v>
      </c>
      <c r="K102" s="22"/>
      <c r="L102" s="26">
        <f t="shared" si="3"/>
        <v>0</v>
      </c>
    </row>
    <row r="103" ht="30" customHeight="1" outlineLevel="1">
      <c r="A103" s="27"/>
      <c r="B103" s="20" t="s">
        <v>222</v>
      </c>
      <c r="C103" s="21" t="s">
        <v>223</v>
      </c>
      <c r="D103" s="20" t="s">
        <v>20</v>
      </c>
      <c r="E103" s="22" t="s">
        <v>30</v>
      </c>
      <c r="F103" s="22" t="s">
        <v>31</v>
      </c>
      <c r="G103" s="24" t="s">
        <v>26</v>
      </c>
      <c r="H103" s="28">
        <v>3500</v>
      </c>
      <c r="I103" s="28">
        <f t="shared" ref="I103:I166" si="5">H103*1.2</f>
        <v>4200</v>
      </c>
      <c r="J103" s="26" t="s">
        <v>26</v>
      </c>
      <c r="K103" s="22"/>
      <c r="L103" s="26">
        <f t="shared" si="3"/>
        <v>0</v>
      </c>
    </row>
    <row r="104" ht="30" customHeight="1" outlineLevel="1">
      <c r="A104" s="30"/>
      <c r="B104" s="20" t="s">
        <v>224</v>
      </c>
      <c r="C104" s="21" t="s">
        <v>225</v>
      </c>
      <c r="D104" s="20" t="s">
        <v>226</v>
      </c>
      <c r="E104" s="22" t="s">
        <v>30</v>
      </c>
      <c r="F104" s="22" t="s">
        <v>31</v>
      </c>
      <c r="G104" s="24" t="s">
        <v>26</v>
      </c>
      <c r="H104" s="28">
        <v>1500</v>
      </c>
      <c r="I104" s="28">
        <f t="shared" si="5"/>
        <v>1800</v>
      </c>
      <c r="J104" s="26" t="s">
        <v>26</v>
      </c>
      <c r="K104" s="22"/>
      <c r="L104" s="26">
        <f t="shared" si="3"/>
        <v>0</v>
      </c>
    </row>
    <row r="105" ht="27.600000000000001">
      <c r="A105" s="12">
        <v>5</v>
      </c>
      <c r="B105" s="13" t="s">
        <v>227</v>
      </c>
      <c r="C105" s="14" t="s">
        <v>228</v>
      </c>
      <c r="D105" s="13" t="s">
        <v>20</v>
      </c>
      <c r="E105" s="15" t="s">
        <v>21</v>
      </c>
      <c r="F105" s="15"/>
      <c r="G105" s="16">
        <f>G106</f>
        <v>291000</v>
      </c>
      <c r="H105" s="17" t="s">
        <v>22</v>
      </c>
      <c r="I105" s="17" t="s">
        <v>22</v>
      </c>
      <c r="J105" s="18">
        <f>J106</f>
        <v>0</v>
      </c>
      <c r="K105" s="15" t="s">
        <v>22</v>
      </c>
      <c r="L105" s="15" t="s">
        <v>22</v>
      </c>
    </row>
    <row r="106" ht="27.600000000000001" customHeight="1" outlineLevel="1">
      <c r="A106" s="19"/>
      <c r="B106" s="20" t="s">
        <v>229</v>
      </c>
      <c r="C106" s="21" t="s">
        <v>24</v>
      </c>
      <c r="D106" s="20" t="s">
        <v>20</v>
      </c>
      <c r="E106" s="22" t="s">
        <v>25</v>
      </c>
      <c r="F106" s="22"/>
      <c r="G106" s="24">
        <v>291000</v>
      </c>
      <c r="H106" s="28" t="s">
        <v>22</v>
      </c>
      <c r="I106" s="28" t="s">
        <v>22</v>
      </c>
      <c r="J106" s="25"/>
      <c r="K106" s="22" t="s">
        <v>22</v>
      </c>
      <c r="L106" s="22" t="s">
        <v>22</v>
      </c>
    </row>
    <row r="107" ht="27.600000000000001" customHeight="1" outlineLevel="1">
      <c r="A107" s="27"/>
      <c r="B107" s="20" t="s">
        <v>230</v>
      </c>
      <c r="C107" s="21" t="s">
        <v>231</v>
      </c>
      <c r="D107" s="20" t="s">
        <v>20</v>
      </c>
      <c r="E107" s="22" t="s">
        <v>30</v>
      </c>
      <c r="F107" s="22" t="s">
        <v>31</v>
      </c>
      <c r="G107" s="24" t="s">
        <v>26</v>
      </c>
      <c r="H107" s="39">
        <v>400</v>
      </c>
      <c r="I107" s="39">
        <f t="shared" si="5"/>
        <v>480</v>
      </c>
      <c r="J107" s="26" t="s">
        <v>26</v>
      </c>
      <c r="K107" s="22"/>
      <c r="L107" s="26">
        <f t="shared" ref="L107:L170" si="6">K107*1.2</f>
        <v>0</v>
      </c>
    </row>
    <row r="108" ht="27.600000000000001" customHeight="1" outlineLevel="1">
      <c r="A108" s="27"/>
      <c r="B108" s="20" t="s">
        <v>232</v>
      </c>
      <c r="C108" s="21" t="s">
        <v>233</v>
      </c>
      <c r="D108" s="20" t="s">
        <v>20</v>
      </c>
      <c r="E108" s="22" t="s">
        <v>30</v>
      </c>
      <c r="F108" s="22" t="s">
        <v>31</v>
      </c>
      <c r="G108" s="24" t="s">
        <v>26</v>
      </c>
      <c r="H108" s="39">
        <v>750</v>
      </c>
      <c r="I108" s="39">
        <f t="shared" si="5"/>
        <v>900</v>
      </c>
      <c r="J108" s="26" t="s">
        <v>26</v>
      </c>
      <c r="K108" s="22"/>
      <c r="L108" s="26">
        <f t="shared" si="6"/>
        <v>0</v>
      </c>
    </row>
    <row r="109" ht="27.600000000000001" customHeight="1" outlineLevel="1">
      <c r="A109" s="27"/>
      <c r="B109" s="20" t="s">
        <v>234</v>
      </c>
      <c r="C109" s="21" t="s">
        <v>235</v>
      </c>
      <c r="D109" s="20" t="s">
        <v>20</v>
      </c>
      <c r="E109" s="22" t="s">
        <v>30</v>
      </c>
      <c r="F109" s="22" t="s">
        <v>31</v>
      </c>
      <c r="G109" s="24" t="s">
        <v>26</v>
      </c>
      <c r="H109" s="39">
        <v>2500</v>
      </c>
      <c r="I109" s="39">
        <f t="shared" si="5"/>
        <v>3000</v>
      </c>
      <c r="J109" s="26" t="s">
        <v>26</v>
      </c>
      <c r="K109" s="22"/>
      <c r="L109" s="26">
        <f t="shared" si="6"/>
        <v>0</v>
      </c>
    </row>
    <row r="110" ht="28.949999999999999" customHeight="1" outlineLevel="1">
      <c r="A110" s="27"/>
      <c r="B110" s="20" t="s">
        <v>236</v>
      </c>
      <c r="C110" s="21" t="s">
        <v>237</v>
      </c>
      <c r="D110" s="20" t="s">
        <v>20</v>
      </c>
      <c r="E110" s="22" t="s">
        <v>30</v>
      </c>
      <c r="F110" s="22" t="s">
        <v>31</v>
      </c>
      <c r="G110" s="24" t="s">
        <v>26</v>
      </c>
      <c r="H110" s="39">
        <v>1800</v>
      </c>
      <c r="I110" s="39">
        <f t="shared" si="5"/>
        <v>2160</v>
      </c>
      <c r="J110" s="26" t="s">
        <v>26</v>
      </c>
      <c r="K110" s="22"/>
      <c r="L110" s="26">
        <f t="shared" si="6"/>
        <v>0</v>
      </c>
    </row>
    <row r="111" ht="28.949999999999999" customHeight="1" outlineLevel="1">
      <c r="A111" s="27"/>
      <c r="B111" s="20" t="s">
        <v>238</v>
      </c>
      <c r="C111" s="21" t="s">
        <v>239</v>
      </c>
      <c r="D111" s="20" t="s">
        <v>20</v>
      </c>
      <c r="E111" s="22" t="s">
        <v>30</v>
      </c>
      <c r="F111" s="22" t="s">
        <v>31</v>
      </c>
      <c r="G111" s="24" t="s">
        <v>26</v>
      </c>
      <c r="H111" s="39">
        <v>500</v>
      </c>
      <c r="I111" s="39">
        <f t="shared" si="5"/>
        <v>600</v>
      </c>
      <c r="J111" s="26" t="s">
        <v>26</v>
      </c>
      <c r="K111" s="22"/>
      <c r="L111" s="26">
        <f t="shared" si="6"/>
        <v>0</v>
      </c>
    </row>
    <row r="112" ht="28.949999999999999" customHeight="1" outlineLevel="1">
      <c r="A112" s="27"/>
      <c r="B112" s="20" t="s">
        <v>240</v>
      </c>
      <c r="C112" s="25" t="s">
        <v>241</v>
      </c>
      <c r="D112" s="20" t="s">
        <v>20</v>
      </c>
      <c r="E112" s="22" t="s">
        <v>30</v>
      </c>
      <c r="F112" s="22" t="s">
        <v>31</v>
      </c>
      <c r="G112" s="24" t="s">
        <v>26</v>
      </c>
      <c r="H112" s="40">
        <v>400</v>
      </c>
      <c r="I112" s="40">
        <f t="shared" si="5"/>
        <v>480</v>
      </c>
      <c r="J112" s="26" t="s">
        <v>26</v>
      </c>
      <c r="K112" s="22"/>
      <c r="L112" s="26">
        <f t="shared" si="6"/>
        <v>0</v>
      </c>
    </row>
    <row r="113" ht="28.949999999999999" customHeight="1" outlineLevel="1">
      <c r="A113" s="27"/>
      <c r="B113" s="20" t="s">
        <v>242</v>
      </c>
      <c r="C113" s="25" t="s">
        <v>243</v>
      </c>
      <c r="D113" s="20" t="s">
        <v>20</v>
      </c>
      <c r="E113" s="22" t="s">
        <v>30</v>
      </c>
      <c r="F113" s="22" t="s">
        <v>31</v>
      </c>
      <c r="G113" s="24" t="s">
        <v>26</v>
      </c>
      <c r="H113" s="40">
        <v>750</v>
      </c>
      <c r="I113" s="40">
        <f t="shared" si="5"/>
        <v>900</v>
      </c>
      <c r="J113" s="26" t="s">
        <v>26</v>
      </c>
      <c r="K113" s="22"/>
      <c r="L113" s="26">
        <f t="shared" si="6"/>
        <v>0</v>
      </c>
    </row>
    <row r="114" ht="28.949999999999999" customHeight="1" outlineLevel="1">
      <c r="A114" s="27"/>
      <c r="B114" s="20" t="s">
        <v>244</v>
      </c>
      <c r="C114" s="21" t="s">
        <v>245</v>
      </c>
      <c r="D114" s="20" t="s">
        <v>20</v>
      </c>
      <c r="E114" s="22" t="s">
        <v>30</v>
      </c>
      <c r="F114" s="22" t="s">
        <v>31</v>
      </c>
      <c r="G114" s="24" t="s">
        <v>26</v>
      </c>
      <c r="H114" s="39">
        <v>750</v>
      </c>
      <c r="I114" s="39">
        <f t="shared" si="5"/>
        <v>900</v>
      </c>
      <c r="J114" s="26" t="s">
        <v>26</v>
      </c>
      <c r="K114" s="22"/>
      <c r="L114" s="26">
        <f t="shared" si="6"/>
        <v>0</v>
      </c>
    </row>
    <row r="115" ht="28.949999999999999" customHeight="1" outlineLevel="1">
      <c r="A115" s="27"/>
      <c r="B115" s="20" t="s">
        <v>246</v>
      </c>
      <c r="C115" s="25" t="s">
        <v>247</v>
      </c>
      <c r="D115" s="20" t="s">
        <v>20</v>
      </c>
      <c r="E115" s="22" t="s">
        <v>30</v>
      </c>
      <c r="F115" s="22" t="s">
        <v>31</v>
      </c>
      <c r="G115" s="24" t="s">
        <v>26</v>
      </c>
      <c r="H115" s="40">
        <v>2000</v>
      </c>
      <c r="I115" s="40">
        <f t="shared" si="5"/>
        <v>2400</v>
      </c>
      <c r="J115" s="26" t="s">
        <v>26</v>
      </c>
      <c r="K115" s="22"/>
      <c r="L115" s="26">
        <f t="shared" si="6"/>
        <v>0</v>
      </c>
    </row>
    <row r="116" ht="28.949999999999999" customHeight="1" outlineLevel="1">
      <c r="A116" s="27"/>
      <c r="B116" s="20" t="s">
        <v>248</v>
      </c>
      <c r="C116" s="25" t="s">
        <v>249</v>
      </c>
      <c r="D116" s="20" t="s">
        <v>250</v>
      </c>
      <c r="E116" s="22" t="s">
        <v>30</v>
      </c>
      <c r="F116" s="22" t="s">
        <v>31</v>
      </c>
      <c r="G116" s="24" t="s">
        <v>26</v>
      </c>
      <c r="H116" s="41">
        <v>200</v>
      </c>
      <c r="I116" s="41">
        <f t="shared" si="5"/>
        <v>240</v>
      </c>
      <c r="J116" s="26" t="s">
        <v>26</v>
      </c>
      <c r="K116" s="22"/>
      <c r="L116" s="26">
        <f t="shared" si="6"/>
        <v>0</v>
      </c>
    </row>
    <row r="117" ht="27.600000000000001" customHeight="1" outlineLevel="1">
      <c r="A117" s="27"/>
      <c r="B117" s="20" t="s">
        <v>251</v>
      </c>
      <c r="C117" s="25" t="s">
        <v>252</v>
      </c>
      <c r="D117" s="20" t="s">
        <v>20</v>
      </c>
      <c r="E117" s="22" t="s">
        <v>30</v>
      </c>
      <c r="F117" s="22" t="s">
        <v>31</v>
      </c>
      <c r="G117" s="24" t="s">
        <v>26</v>
      </c>
      <c r="H117" s="41">
        <v>7000</v>
      </c>
      <c r="I117" s="41">
        <f t="shared" si="5"/>
        <v>8400</v>
      </c>
      <c r="J117" s="26" t="s">
        <v>26</v>
      </c>
      <c r="K117" s="22"/>
      <c r="L117" s="26">
        <f t="shared" si="6"/>
        <v>0</v>
      </c>
    </row>
    <row r="118" ht="27.600000000000001" customHeight="1" outlineLevel="1">
      <c r="A118" s="27"/>
      <c r="B118" s="20" t="s">
        <v>253</v>
      </c>
      <c r="C118" s="25" t="s">
        <v>254</v>
      </c>
      <c r="D118" s="20" t="s">
        <v>20</v>
      </c>
      <c r="E118" s="22" t="s">
        <v>30</v>
      </c>
      <c r="F118" s="22" t="s">
        <v>31</v>
      </c>
      <c r="G118" s="24" t="s">
        <v>26</v>
      </c>
      <c r="H118" s="41">
        <v>30000</v>
      </c>
      <c r="I118" s="41">
        <f t="shared" si="5"/>
        <v>36000</v>
      </c>
      <c r="J118" s="26" t="s">
        <v>26</v>
      </c>
      <c r="K118" s="22"/>
      <c r="L118" s="26">
        <f t="shared" si="6"/>
        <v>0</v>
      </c>
    </row>
    <row r="119" ht="27.600000000000001" customHeight="1" outlineLevel="1">
      <c r="A119" s="27"/>
      <c r="B119" s="20" t="s">
        <v>255</v>
      </c>
      <c r="C119" s="21" t="s">
        <v>256</v>
      </c>
      <c r="D119" s="20" t="s">
        <v>126</v>
      </c>
      <c r="E119" s="22" t="s">
        <v>30</v>
      </c>
      <c r="F119" s="22" t="s">
        <v>31</v>
      </c>
      <c r="G119" s="24" t="s">
        <v>26</v>
      </c>
      <c r="H119" s="42">
        <v>1050</v>
      </c>
      <c r="I119" s="42">
        <f t="shared" si="5"/>
        <v>1260</v>
      </c>
      <c r="J119" s="26" t="s">
        <v>26</v>
      </c>
      <c r="K119" s="22"/>
      <c r="L119" s="26">
        <f t="shared" si="6"/>
        <v>0</v>
      </c>
    </row>
    <row r="120" ht="27.600000000000001" customHeight="1" outlineLevel="1">
      <c r="A120" s="27"/>
      <c r="B120" s="20" t="s">
        <v>257</v>
      </c>
      <c r="C120" s="21" t="s">
        <v>258</v>
      </c>
      <c r="D120" s="20" t="s">
        <v>126</v>
      </c>
      <c r="E120" s="22" t="s">
        <v>30</v>
      </c>
      <c r="F120" s="22" t="s">
        <v>31</v>
      </c>
      <c r="G120" s="24" t="s">
        <v>26</v>
      </c>
      <c r="H120" s="42">
        <v>4500</v>
      </c>
      <c r="I120" s="42">
        <f t="shared" si="5"/>
        <v>5400</v>
      </c>
      <c r="J120" s="26" t="s">
        <v>26</v>
      </c>
      <c r="K120" s="22"/>
      <c r="L120" s="26">
        <f t="shared" si="6"/>
        <v>0</v>
      </c>
    </row>
    <row r="121" ht="27.600000000000001" customHeight="1" outlineLevel="1">
      <c r="A121" s="27"/>
      <c r="B121" s="20" t="s">
        <v>259</v>
      </c>
      <c r="C121" s="21" t="s">
        <v>260</v>
      </c>
      <c r="D121" s="20" t="s">
        <v>20</v>
      </c>
      <c r="E121" s="22" t="s">
        <v>30</v>
      </c>
      <c r="F121" s="22" t="s">
        <v>31</v>
      </c>
      <c r="G121" s="24" t="s">
        <v>26</v>
      </c>
      <c r="H121" s="42">
        <v>5000</v>
      </c>
      <c r="I121" s="42">
        <f t="shared" si="5"/>
        <v>6000</v>
      </c>
      <c r="J121" s="26" t="s">
        <v>26</v>
      </c>
      <c r="K121" s="22"/>
      <c r="L121" s="26">
        <f t="shared" si="6"/>
        <v>0</v>
      </c>
    </row>
    <row r="122" ht="27.600000000000001" customHeight="1" outlineLevel="1">
      <c r="A122" s="27"/>
      <c r="B122" s="20" t="s">
        <v>261</v>
      </c>
      <c r="C122" s="21" t="s">
        <v>262</v>
      </c>
      <c r="D122" s="20" t="s">
        <v>126</v>
      </c>
      <c r="E122" s="22" t="s">
        <v>30</v>
      </c>
      <c r="F122" s="22" t="s">
        <v>31</v>
      </c>
      <c r="G122" s="24" t="s">
        <v>26</v>
      </c>
      <c r="H122" s="42">
        <v>450</v>
      </c>
      <c r="I122" s="42">
        <f t="shared" si="5"/>
        <v>540</v>
      </c>
      <c r="J122" s="26" t="s">
        <v>26</v>
      </c>
      <c r="K122" s="22"/>
      <c r="L122" s="26">
        <f t="shared" si="6"/>
        <v>0</v>
      </c>
    </row>
    <row r="123" ht="27.600000000000001" customHeight="1" outlineLevel="1">
      <c r="A123" s="27"/>
      <c r="B123" s="20" t="s">
        <v>263</v>
      </c>
      <c r="C123" s="21" t="s">
        <v>264</v>
      </c>
      <c r="D123" s="20" t="s">
        <v>126</v>
      </c>
      <c r="E123" s="22" t="s">
        <v>30</v>
      </c>
      <c r="F123" s="22" t="s">
        <v>31</v>
      </c>
      <c r="G123" s="24" t="s">
        <v>26</v>
      </c>
      <c r="H123" s="42">
        <v>650</v>
      </c>
      <c r="I123" s="42">
        <f t="shared" si="5"/>
        <v>780</v>
      </c>
      <c r="J123" s="26" t="s">
        <v>26</v>
      </c>
      <c r="K123" s="22"/>
      <c r="L123" s="26">
        <f t="shared" si="6"/>
        <v>0</v>
      </c>
    </row>
    <row r="124" ht="27.600000000000001" customHeight="1" outlineLevel="1">
      <c r="A124" s="30"/>
      <c r="B124" s="20" t="s">
        <v>265</v>
      </c>
      <c r="C124" s="21" t="s">
        <v>266</v>
      </c>
      <c r="D124" s="20" t="s">
        <v>20</v>
      </c>
      <c r="E124" s="22" t="s">
        <v>30</v>
      </c>
      <c r="F124" s="22" t="s">
        <v>31</v>
      </c>
      <c r="G124" s="24" t="s">
        <v>26</v>
      </c>
      <c r="H124" s="42">
        <v>900</v>
      </c>
      <c r="I124" s="42">
        <f t="shared" si="5"/>
        <v>1080</v>
      </c>
      <c r="J124" s="26" t="s">
        <v>26</v>
      </c>
      <c r="K124" s="22"/>
      <c r="L124" s="26">
        <f t="shared" si="6"/>
        <v>0</v>
      </c>
    </row>
    <row r="125" ht="27.600000000000001">
      <c r="A125" s="12">
        <v>6</v>
      </c>
      <c r="B125" s="13" t="s">
        <v>267</v>
      </c>
      <c r="C125" s="14" t="s">
        <v>268</v>
      </c>
      <c r="D125" s="13" t="s">
        <v>20</v>
      </c>
      <c r="E125" s="15" t="s">
        <v>21</v>
      </c>
      <c r="F125" s="15"/>
      <c r="G125" s="16">
        <f>G126</f>
        <v>183000</v>
      </c>
      <c r="H125" s="17" t="s">
        <v>22</v>
      </c>
      <c r="I125" s="17" t="s">
        <v>22</v>
      </c>
      <c r="J125" s="18">
        <f>J126</f>
        <v>0</v>
      </c>
      <c r="K125" s="15" t="s">
        <v>22</v>
      </c>
      <c r="L125" s="15" t="s">
        <v>22</v>
      </c>
    </row>
    <row r="126" ht="27.600000000000001" customHeight="1" outlineLevel="1">
      <c r="A126" s="19"/>
      <c r="B126" s="20" t="s">
        <v>269</v>
      </c>
      <c r="C126" s="21" t="s">
        <v>24</v>
      </c>
      <c r="D126" s="20" t="s">
        <v>20</v>
      </c>
      <c r="E126" s="22" t="s">
        <v>25</v>
      </c>
      <c r="F126" s="22"/>
      <c r="G126" s="24">
        <v>183000</v>
      </c>
      <c r="H126" s="28" t="s">
        <v>22</v>
      </c>
      <c r="I126" s="28" t="s">
        <v>22</v>
      </c>
      <c r="J126" s="25"/>
      <c r="K126" s="22" t="s">
        <v>22</v>
      </c>
      <c r="L126" s="22" t="s">
        <v>22</v>
      </c>
    </row>
    <row r="127" ht="27.600000000000001" customHeight="1" outlineLevel="1">
      <c r="A127" s="27"/>
      <c r="B127" s="20" t="s">
        <v>270</v>
      </c>
      <c r="C127" s="21" t="s">
        <v>271</v>
      </c>
      <c r="D127" s="20" t="s">
        <v>20</v>
      </c>
      <c r="E127" s="22" t="s">
        <v>30</v>
      </c>
      <c r="F127" s="22" t="s">
        <v>31</v>
      </c>
      <c r="G127" s="24" t="s">
        <v>26</v>
      </c>
      <c r="H127" s="28">
        <v>12000</v>
      </c>
      <c r="I127" s="28">
        <f t="shared" si="5"/>
        <v>14400</v>
      </c>
      <c r="J127" s="26" t="s">
        <v>26</v>
      </c>
      <c r="K127" s="22"/>
      <c r="L127" s="26">
        <f t="shared" si="6"/>
        <v>0</v>
      </c>
    </row>
    <row r="128" ht="27.600000000000001" customHeight="1" outlineLevel="1">
      <c r="A128" s="27"/>
      <c r="B128" s="20" t="s">
        <v>272</v>
      </c>
      <c r="C128" s="21" t="s">
        <v>273</v>
      </c>
      <c r="D128" s="20" t="s">
        <v>20</v>
      </c>
      <c r="E128" s="22" t="s">
        <v>30</v>
      </c>
      <c r="F128" s="22" t="s">
        <v>31</v>
      </c>
      <c r="G128" s="24" t="s">
        <v>26</v>
      </c>
      <c r="H128" s="28">
        <v>1700</v>
      </c>
      <c r="I128" s="28">
        <f t="shared" si="5"/>
        <v>2040</v>
      </c>
      <c r="J128" s="26" t="s">
        <v>26</v>
      </c>
      <c r="K128" s="22"/>
      <c r="L128" s="26">
        <f t="shared" si="6"/>
        <v>0</v>
      </c>
    </row>
    <row r="129" ht="27.600000000000001" customHeight="1" outlineLevel="1">
      <c r="A129" s="27"/>
      <c r="B129" s="20" t="s">
        <v>274</v>
      </c>
      <c r="C129" s="21" t="s">
        <v>275</v>
      </c>
      <c r="D129" s="20" t="s">
        <v>20</v>
      </c>
      <c r="E129" s="22" t="s">
        <v>30</v>
      </c>
      <c r="F129" s="22" t="s">
        <v>31</v>
      </c>
      <c r="G129" s="24" t="s">
        <v>26</v>
      </c>
      <c r="H129" s="28">
        <v>4200</v>
      </c>
      <c r="I129" s="28">
        <f t="shared" si="5"/>
        <v>5040</v>
      </c>
      <c r="J129" s="26" t="s">
        <v>26</v>
      </c>
      <c r="K129" s="22"/>
      <c r="L129" s="26">
        <f t="shared" si="6"/>
        <v>0</v>
      </c>
    </row>
    <row r="130" ht="27.600000000000001" customHeight="1" outlineLevel="1">
      <c r="A130" s="27"/>
      <c r="B130" s="20" t="s">
        <v>276</v>
      </c>
      <c r="C130" s="21" t="s">
        <v>277</v>
      </c>
      <c r="D130" s="20" t="s">
        <v>20</v>
      </c>
      <c r="E130" s="22" t="s">
        <v>30</v>
      </c>
      <c r="F130" s="22" t="s">
        <v>31</v>
      </c>
      <c r="G130" s="24" t="s">
        <v>26</v>
      </c>
      <c r="H130" s="28">
        <v>500</v>
      </c>
      <c r="I130" s="28">
        <f t="shared" si="5"/>
        <v>600</v>
      </c>
      <c r="J130" s="26" t="s">
        <v>26</v>
      </c>
      <c r="K130" s="22"/>
      <c r="L130" s="26">
        <f t="shared" si="6"/>
        <v>0</v>
      </c>
    </row>
    <row r="131" ht="27.600000000000001" customHeight="1" outlineLevel="1">
      <c r="A131" s="30"/>
      <c r="B131" s="20" t="s">
        <v>278</v>
      </c>
      <c r="C131" s="21" t="s">
        <v>279</v>
      </c>
      <c r="D131" s="20" t="s">
        <v>20</v>
      </c>
      <c r="E131" s="22" t="s">
        <v>30</v>
      </c>
      <c r="F131" s="22" t="s">
        <v>31</v>
      </c>
      <c r="G131" s="24" t="s">
        <v>26</v>
      </c>
      <c r="H131" s="28">
        <v>750</v>
      </c>
      <c r="I131" s="28">
        <f t="shared" si="5"/>
        <v>900</v>
      </c>
      <c r="J131" s="26" t="s">
        <v>26</v>
      </c>
      <c r="K131" s="22"/>
      <c r="L131" s="26">
        <f t="shared" si="6"/>
        <v>0</v>
      </c>
    </row>
    <row r="132" ht="41.399999999999999">
      <c r="A132" s="12">
        <v>7</v>
      </c>
      <c r="B132" s="13" t="s">
        <v>280</v>
      </c>
      <c r="C132" s="14" t="s">
        <v>281</v>
      </c>
      <c r="D132" s="13" t="s">
        <v>20</v>
      </c>
      <c r="E132" s="15" t="s">
        <v>21</v>
      </c>
      <c r="F132" s="15"/>
      <c r="G132" s="16">
        <f>G133</f>
        <v>83333.330000000002</v>
      </c>
      <c r="H132" s="17" t="s">
        <v>22</v>
      </c>
      <c r="I132" s="17" t="s">
        <v>22</v>
      </c>
      <c r="J132" s="18">
        <f>J133</f>
        <v>0</v>
      </c>
      <c r="K132" s="15" t="s">
        <v>22</v>
      </c>
      <c r="L132" s="15" t="s">
        <v>22</v>
      </c>
    </row>
    <row r="133" ht="28.199999999999999" customHeight="1" outlineLevel="1">
      <c r="A133" s="36"/>
      <c r="B133" s="20" t="s">
        <v>282</v>
      </c>
      <c r="C133" s="21" t="s">
        <v>24</v>
      </c>
      <c r="D133" s="20" t="s">
        <v>20</v>
      </c>
      <c r="E133" s="22" t="s">
        <v>25</v>
      </c>
      <c r="F133" s="22"/>
      <c r="G133" s="24">
        <v>83333.330000000002</v>
      </c>
      <c r="H133" s="28" t="s">
        <v>22</v>
      </c>
      <c r="I133" s="28" t="s">
        <v>22</v>
      </c>
      <c r="J133" s="25"/>
      <c r="K133" s="22" t="s">
        <v>22</v>
      </c>
      <c r="L133" s="22" t="s">
        <v>22</v>
      </c>
    </row>
    <row r="134" ht="36.600000000000001" customHeight="1" outlineLevel="1">
      <c r="A134" s="37"/>
      <c r="B134" s="20" t="s">
        <v>283</v>
      </c>
      <c r="C134" s="21" t="s">
        <v>284</v>
      </c>
      <c r="D134" s="20" t="s">
        <v>20</v>
      </c>
      <c r="E134" s="22" t="s">
        <v>30</v>
      </c>
      <c r="F134" s="22" t="s">
        <v>31</v>
      </c>
      <c r="G134" s="24" t="s">
        <v>26</v>
      </c>
      <c r="H134" s="28">
        <v>350</v>
      </c>
      <c r="I134" s="28">
        <f t="shared" si="5"/>
        <v>420</v>
      </c>
      <c r="J134" s="26" t="s">
        <v>26</v>
      </c>
      <c r="K134" s="22"/>
      <c r="L134" s="26">
        <f t="shared" si="6"/>
        <v>0</v>
      </c>
    </row>
    <row r="135" ht="36.600000000000001" customHeight="1" outlineLevel="1">
      <c r="A135" s="37"/>
      <c r="B135" s="20" t="s">
        <v>285</v>
      </c>
      <c r="C135" s="21" t="s">
        <v>286</v>
      </c>
      <c r="D135" s="20" t="s">
        <v>20</v>
      </c>
      <c r="E135" s="22" t="s">
        <v>30</v>
      </c>
      <c r="F135" s="22" t="s">
        <v>31</v>
      </c>
      <c r="G135" s="24" t="s">
        <v>26</v>
      </c>
      <c r="H135" s="28">
        <v>550</v>
      </c>
      <c r="I135" s="28">
        <f t="shared" si="5"/>
        <v>660</v>
      </c>
      <c r="J135" s="26" t="s">
        <v>26</v>
      </c>
      <c r="K135" s="22"/>
      <c r="L135" s="26">
        <f t="shared" si="6"/>
        <v>0</v>
      </c>
    </row>
    <row r="136" ht="36.600000000000001" customHeight="1" outlineLevel="1">
      <c r="A136" s="37"/>
      <c r="B136" s="20" t="s">
        <v>287</v>
      </c>
      <c r="C136" s="21" t="s">
        <v>288</v>
      </c>
      <c r="D136" s="20" t="s">
        <v>20</v>
      </c>
      <c r="E136" s="22" t="s">
        <v>30</v>
      </c>
      <c r="F136" s="22" t="s">
        <v>31</v>
      </c>
      <c r="G136" s="24" t="s">
        <v>26</v>
      </c>
      <c r="H136" s="28">
        <v>300</v>
      </c>
      <c r="I136" s="28">
        <f t="shared" si="5"/>
        <v>360</v>
      </c>
      <c r="J136" s="26" t="s">
        <v>26</v>
      </c>
      <c r="K136" s="22"/>
      <c r="L136" s="26">
        <f t="shared" si="6"/>
        <v>0</v>
      </c>
    </row>
    <row r="137" ht="36.600000000000001" customHeight="1" outlineLevel="1">
      <c r="A137" s="37"/>
      <c r="B137" s="20" t="s">
        <v>289</v>
      </c>
      <c r="C137" s="21" t="s">
        <v>290</v>
      </c>
      <c r="D137" s="20" t="s">
        <v>20</v>
      </c>
      <c r="E137" s="22" t="s">
        <v>30</v>
      </c>
      <c r="F137" s="22" t="s">
        <v>31</v>
      </c>
      <c r="G137" s="24" t="s">
        <v>26</v>
      </c>
      <c r="H137" s="28">
        <v>700</v>
      </c>
      <c r="I137" s="28">
        <f t="shared" si="5"/>
        <v>840</v>
      </c>
      <c r="J137" s="26" t="s">
        <v>26</v>
      </c>
      <c r="K137" s="22"/>
      <c r="L137" s="26">
        <f t="shared" si="6"/>
        <v>0</v>
      </c>
    </row>
    <row r="138" ht="36.600000000000001" customHeight="1" outlineLevel="1">
      <c r="A138" s="37"/>
      <c r="B138" s="20" t="s">
        <v>291</v>
      </c>
      <c r="C138" s="21" t="s">
        <v>292</v>
      </c>
      <c r="D138" s="20" t="s">
        <v>126</v>
      </c>
      <c r="E138" s="22" t="s">
        <v>30</v>
      </c>
      <c r="F138" s="22" t="s">
        <v>31</v>
      </c>
      <c r="G138" s="24" t="s">
        <v>26</v>
      </c>
      <c r="H138" s="28">
        <v>350</v>
      </c>
      <c r="I138" s="28">
        <f t="shared" si="5"/>
        <v>420</v>
      </c>
      <c r="J138" s="26" t="s">
        <v>26</v>
      </c>
      <c r="K138" s="22"/>
      <c r="L138" s="26">
        <f t="shared" si="6"/>
        <v>0</v>
      </c>
    </row>
    <row r="139" ht="36.600000000000001" customHeight="1" outlineLevel="1">
      <c r="A139" s="37"/>
      <c r="B139" s="20" t="s">
        <v>293</v>
      </c>
      <c r="C139" s="21" t="s">
        <v>294</v>
      </c>
      <c r="D139" s="20" t="s">
        <v>126</v>
      </c>
      <c r="E139" s="22" t="s">
        <v>30</v>
      </c>
      <c r="F139" s="22" t="s">
        <v>31</v>
      </c>
      <c r="G139" s="24" t="s">
        <v>26</v>
      </c>
      <c r="H139" s="28">
        <v>900</v>
      </c>
      <c r="I139" s="28">
        <f t="shared" si="5"/>
        <v>1080</v>
      </c>
      <c r="J139" s="26" t="s">
        <v>26</v>
      </c>
      <c r="K139" s="22"/>
      <c r="L139" s="26">
        <f t="shared" si="6"/>
        <v>0</v>
      </c>
    </row>
    <row r="140" ht="36.600000000000001" customHeight="1" outlineLevel="1">
      <c r="A140" s="37"/>
      <c r="B140" s="20" t="s">
        <v>295</v>
      </c>
      <c r="C140" s="21" t="s">
        <v>296</v>
      </c>
      <c r="D140" s="20" t="s">
        <v>126</v>
      </c>
      <c r="E140" s="22" t="s">
        <v>30</v>
      </c>
      <c r="F140" s="22" t="s">
        <v>31</v>
      </c>
      <c r="G140" s="24" t="s">
        <v>26</v>
      </c>
      <c r="H140" s="28">
        <v>150</v>
      </c>
      <c r="I140" s="28">
        <f t="shared" si="5"/>
        <v>180</v>
      </c>
      <c r="J140" s="26" t="s">
        <v>26</v>
      </c>
      <c r="K140" s="22"/>
      <c r="L140" s="26">
        <f t="shared" si="6"/>
        <v>0</v>
      </c>
    </row>
    <row r="141" ht="36.600000000000001" customHeight="1" outlineLevel="1">
      <c r="A141" s="37"/>
      <c r="B141" s="20" t="s">
        <v>297</v>
      </c>
      <c r="C141" s="21" t="s">
        <v>298</v>
      </c>
      <c r="D141" s="20" t="s">
        <v>20</v>
      </c>
      <c r="E141" s="22" t="s">
        <v>30</v>
      </c>
      <c r="F141" s="22" t="s">
        <v>31</v>
      </c>
      <c r="G141" s="24" t="s">
        <v>26</v>
      </c>
      <c r="H141" s="28">
        <v>1000</v>
      </c>
      <c r="I141" s="28">
        <f t="shared" si="5"/>
        <v>1200</v>
      </c>
      <c r="J141" s="26" t="s">
        <v>26</v>
      </c>
      <c r="K141" s="22"/>
      <c r="L141" s="26">
        <f t="shared" si="6"/>
        <v>0</v>
      </c>
    </row>
    <row r="142" ht="36.600000000000001" customHeight="1" outlineLevel="1">
      <c r="A142" s="37"/>
      <c r="B142" s="20" t="s">
        <v>299</v>
      </c>
      <c r="C142" s="21" t="s">
        <v>300</v>
      </c>
      <c r="D142" s="20" t="s">
        <v>20</v>
      </c>
      <c r="E142" s="22" t="s">
        <v>30</v>
      </c>
      <c r="F142" s="22" t="s">
        <v>31</v>
      </c>
      <c r="G142" s="24" t="s">
        <v>26</v>
      </c>
      <c r="H142" s="28">
        <v>3000</v>
      </c>
      <c r="I142" s="28">
        <f t="shared" si="5"/>
        <v>3600</v>
      </c>
      <c r="J142" s="26" t="s">
        <v>26</v>
      </c>
      <c r="K142" s="22"/>
      <c r="L142" s="26">
        <f t="shared" si="6"/>
        <v>0</v>
      </c>
    </row>
    <row r="143" ht="36.600000000000001" customHeight="1" outlineLevel="1">
      <c r="A143" s="37"/>
      <c r="B143" s="20" t="s">
        <v>301</v>
      </c>
      <c r="C143" s="21" t="s">
        <v>302</v>
      </c>
      <c r="D143" s="20" t="s">
        <v>20</v>
      </c>
      <c r="E143" s="22" t="s">
        <v>30</v>
      </c>
      <c r="F143" s="22" t="s">
        <v>31</v>
      </c>
      <c r="G143" s="24" t="s">
        <v>26</v>
      </c>
      <c r="H143" s="28">
        <v>5000</v>
      </c>
      <c r="I143" s="28">
        <f t="shared" si="5"/>
        <v>6000</v>
      </c>
      <c r="J143" s="26" t="s">
        <v>26</v>
      </c>
      <c r="K143" s="22"/>
      <c r="L143" s="26">
        <f t="shared" si="6"/>
        <v>0</v>
      </c>
    </row>
    <row r="144" ht="36.600000000000001" customHeight="1" outlineLevel="1">
      <c r="A144" s="37"/>
      <c r="B144" s="20" t="s">
        <v>303</v>
      </c>
      <c r="C144" s="21" t="s">
        <v>304</v>
      </c>
      <c r="D144" s="20" t="s">
        <v>20</v>
      </c>
      <c r="E144" s="22" t="s">
        <v>30</v>
      </c>
      <c r="F144" s="22" t="s">
        <v>31</v>
      </c>
      <c r="G144" s="24" t="s">
        <v>26</v>
      </c>
      <c r="H144" s="28">
        <v>800</v>
      </c>
      <c r="I144" s="28">
        <f t="shared" si="5"/>
        <v>960</v>
      </c>
      <c r="J144" s="26" t="s">
        <v>26</v>
      </c>
      <c r="K144" s="22"/>
      <c r="L144" s="26">
        <f t="shared" si="6"/>
        <v>0</v>
      </c>
    </row>
    <row r="145" ht="36.600000000000001" customHeight="1" outlineLevel="1">
      <c r="A145" s="37"/>
      <c r="B145" s="20" t="s">
        <v>305</v>
      </c>
      <c r="C145" s="21" t="s">
        <v>306</v>
      </c>
      <c r="D145" s="20" t="s">
        <v>20</v>
      </c>
      <c r="E145" s="22" t="s">
        <v>30</v>
      </c>
      <c r="F145" s="22" t="s">
        <v>31</v>
      </c>
      <c r="G145" s="24" t="s">
        <v>26</v>
      </c>
      <c r="H145" s="28">
        <v>2700</v>
      </c>
      <c r="I145" s="28">
        <f t="shared" si="5"/>
        <v>3240</v>
      </c>
      <c r="J145" s="26" t="s">
        <v>26</v>
      </c>
      <c r="K145" s="22"/>
      <c r="L145" s="26">
        <f t="shared" si="6"/>
        <v>0</v>
      </c>
    </row>
    <row r="146" ht="36.600000000000001" customHeight="1" outlineLevel="1">
      <c r="A146" s="37"/>
      <c r="B146" s="20" t="s">
        <v>307</v>
      </c>
      <c r="C146" s="21" t="s">
        <v>308</v>
      </c>
      <c r="D146" s="20" t="s">
        <v>20</v>
      </c>
      <c r="E146" s="22" t="s">
        <v>30</v>
      </c>
      <c r="F146" s="22" t="s">
        <v>31</v>
      </c>
      <c r="G146" s="24" t="s">
        <v>26</v>
      </c>
      <c r="H146" s="28">
        <v>4000</v>
      </c>
      <c r="I146" s="28">
        <f t="shared" si="5"/>
        <v>4800</v>
      </c>
      <c r="J146" s="26" t="s">
        <v>26</v>
      </c>
      <c r="K146" s="22"/>
      <c r="L146" s="26">
        <f t="shared" si="6"/>
        <v>0</v>
      </c>
    </row>
    <row r="147" ht="36.600000000000001" customHeight="1" outlineLevel="1">
      <c r="A147" s="37"/>
      <c r="B147" s="20" t="s">
        <v>309</v>
      </c>
      <c r="C147" s="21" t="s">
        <v>310</v>
      </c>
      <c r="D147" s="20" t="s">
        <v>20</v>
      </c>
      <c r="E147" s="22" t="s">
        <v>30</v>
      </c>
      <c r="F147" s="22" t="s">
        <v>31</v>
      </c>
      <c r="G147" s="24" t="s">
        <v>26</v>
      </c>
      <c r="H147" s="28">
        <v>500</v>
      </c>
      <c r="I147" s="28">
        <f t="shared" si="5"/>
        <v>600</v>
      </c>
      <c r="J147" s="26" t="s">
        <v>26</v>
      </c>
      <c r="K147" s="22"/>
      <c r="L147" s="26">
        <f t="shared" si="6"/>
        <v>0</v>
      </c>
    </row>
    <row r="148" ht="36.600000000000001" customHeight="1" outlineLevel="1">
      <c r="A148" s="37"/>
      <c r="B148" s="20" t="s">
        <v>311</v>
      </c>
      <c r="C148" s="21" t="s">
        <v>312</v>
      </c>
      <c r="D148" s="20" t="s">
        <v>20</v>
      </c>
      <c r="E148" s="22" t="s">
        <v>30</v>
      </c>
      <c r="F148" s="22" t="s">
        <v>31</v>
      </c>
      <c r="G148" s="24" t="s">
        <v>26</v>
      </c>
      <c r="H148" s="28">
        <v>800</v>
      </c>
      <c r="I148" s="28">
        <f t="shared" si="5"/>
        <v>960</v>
      </c>
      <c r="J148" s="26" t="s">
        <v>26</v>
      </c>
      <c r="K148" s="22"/>
      <c r="L148" s="26">
        <f t="shared" si="6"/>
        <v>0</v>
      </c>
    </row>
    <row r="149" ht="36.600000000000001" customHeight="1" outlineLevel="1">
      <c r="A149" s="37"/>
      <c r="B149" s="20" t="s">
        <v>313</v>
      </c>
      <c r="C149" s="21" t="s">
        <v>314</v>
      </c>
      <c r="D149" s="20" t="s">
        <v>20</v>
      </c>
      <c r="E149" s="22" t="s">
        <v>30</v>
      </c>
      <c r="F149" s="22" t="s">
        <v>31</v>
      </c>
      <c r="G149" s="24" t="s">
        <v>26</v>
      </c>
      <c r="H149" s="28">
        <v>500</v>
      </c>
      <c r="I149" s="28">
        <f t="shared" si="5"/>
        <v>600</v>
      </c>
      <c r="J149" s="26" t="s">
        <v>26</v>
      </c>
      <c r="K149" s="22"/>
      <c r="L149" s="26">
        <f t="shared" si="6"/>
        <v>0</v>
      </c>
    </row>
    <row r="150" ht="36.600000000000001" customHeight="1" outlineLevel="1">
      <c r="A150" s="37"/>
      <c r="B150" s="20" t="s">
        <v>315</v>
      </c>
      <c r="C150" s="21" t="s">
        <v>316</v>
      </c>
      <c r="D150" s="20" t="s">
        <v>20</v>
      </c>
      <c r="E150" s="22" t="s">
        <v>30</v>
      </c>
      <c r="F150" s="22" t="s">
        <v>31</v>
      </c>
      <c r="G150" s="24" t="s">
        <v>26</v>
      </c>
      <c r="H150" s="28">
        <v>4500</v>
      </c>
      <c r="I150" s="28">
        <f t="shared" si="5"/>
        <v>5400</v>
      </c>
      <c r="J150" s="26" t="s">
        <v>26</v>
      </c>
      <c r="K150" s="22"/>
      <c r="L150" s="26">
        <f t="shared" si="6"/>
        <v>0</v>
      </c>
    </row>
    <row r="151" ht="36.600000000000001" customHeight="1" outlineLevel="1">
      <c r="A151" s="38"/>
      <c r="B151" s="20" t="s">
        <v>317</v>
      </c>
      <c r="C151" s="21" t="s">
        <v>318</v>
      </c>
      <c r="D151" s="20" t="s">
        <v>20</v>
      </c>
      <c r="E151" s="22" t="s">
        <v>30</v>
      </c>
      <c r="F151" s="22" t="s">
        <v>31</v>
      </c>
      <c r="G151" s="24" t="s">
        <v>26</v>
      </c>
      <c r="H151" s="28" t="s">
        <v>22</v>
      </c>
      <c r="I151" s="28" t="s">
        <v>22</v>
      </c>
      <c r="J151" s="26" t="s">
        <v>26</v>
      </c>
      <c r="K151" s="22" t="s">
        <v>22</v>
      </c>
      <c r="L151" s="26" t="s">
        <v>26</v>
      </c>
    </row>
    <row r="152" ht="30" customHeight="1">
      <c r="A152" s="12">
        <v>8</v>
      </c>
      <c r="B152" s="13" t="s">
        <v>319</v>
      </c>
      <c r="C152" s="14" t="s">
        <v>320</v>
      </c>
      <c r="D152" s="13" t="s">
        <v>20</v>
      </c>
      <c r="E152" s="15" t="s">
        <v>21</v>
      </c>
      <c r="F152" s="15"/>
      <c r="G152" s="16">
        <f>G153</f>
        <v>273966.66999999998</v>
      </c>
      <c r="H152" s="17" t="s">
        <v>22</v>
      </c>
      <c r="I152" s="17" t="s">
        <v>22</v>
      </c>
      <c r="J152" s="18">
        <f>J153</f>
        <v>0</v>
      </c>
      <c r="K152" s="15" t="s">
        <v>22</v>
      </c>
      <c r="L152" s="15" t="s">
        <v>22</v>
      </c>
    </row>
    <row r="153" ht="30" customHeight="1" outlineLevel="1">
      <c r="A153" s="19"/>
      <c r="B153" s="20" t="s">
        <v>321</v>
      </c>
      <c r="C153" s="21" t="s">
        <v>24</v>
      </c>
      <c r="D153" s="20" t="s">
        <v>20</v>
      </c>
      <c r="E153" s="22" t="s">
        <v>25</v>
      </c>
      <c r="F153" s="22"/>
      <c r="G153" s="24">
        <v>273966.66999999998</v>
      </c>
      <c r="H153" s="28" t="s">
        <v>22</v>
      </c>
      <c r="I153" s="28" t="s">
        <v>22</v>
      </c>
      <c r="J153" s="25"/>
      <c r="K153" s="22" t="s">
        <v>22</v>
      </c>
      <c r="L153" s="22" t="s">
        <v>22</v>
      </c>
    </row>
    <row r="154" ht="30" customHeight="1" outlineLevel="1">
      <c r="A154" s="27"/>
      <c r="B154" s="20" t="s">
        <v>322</v>
      </c>
      <c r="C154" s="21" t="s">
        <v>323</v>
      </c>
      <c r="D154" s="20" t="s">
        <v>20</v>
      </c>
      <c r="E154" s="22" t="s">
        <v>30</v>
      </c>
      <c r="F154" s="22" t="s">
        <v>31</v>
      </c>
      <c r="G154" s="24" t="s">
        <v>26</v>
      </c>
      <c r="H154" s="28">
        <v>500</v>
      </c>
      <c r="I154" s="28">
        <f t="shared" si="5"/>
        <v>600</v>
      </c>
      <c r="J154" s="26" t="s">
        <v>26</v>
      </c>
      <c r="K154" s="22"/>
      <c r="L154" s="26">
        <f t="shared" si="6"/>
        <v>0</v>
      </c>
    </row>
    <row r="155" ht="30" customHeight="1" outlineLevel="1">
      <c r="A155" s="27"/>
      <c r="B155" s="20" t="s">
        <v>324</v>
      </c>
      <c r="C155" s="21" t="s">
        <v>325</v>
      </c>
      <c r="D155" s="20" t="s">
        <v>20</v>
      </c>
      <c r="E155" s="22" t="s">
        <v>30</v>
      </c>
      <c r="F155" s="22" t="s">
        <v>31</v>
      </c>
      <c r="G155" s="24" t="s">
        <v>26</v>
      </c>
      <c r="H155" s="28">
        <v>500</v>
      </c>
      <c r="I155" s="28">
        <f t="shared" si="5"/>
        <v>600</v>
      </c>
      <c r="J155" s="26" t="s">
        <v>26</v>
      </c>
      <c r="K155" s="22"/>
      <c r="L155" s="26">
        <f t="shared" si="6"/>
        <v>0</v>
      </c>
    </row>
    <row r="156" ht="30" customHeight="1" outlineLevel="1">
      <c r="A156" s="27"/>
      <c r="B156" s="20" t="s">
        <v>326</v>
      </c>
      <c r="C156" s="21" t="s">
        <v>327</v>
      </c>
      <c r="D156" s="20" t="s">
        <v>20</v>
      </c>
      <c r="E156" s="22" t="s">
        <v>30</v>
      </c>
      <c r="F156" s="22" t="s">
        <v>31</v>
      </c>
      <c r="G156" s="24" t="s">
        <v>26</v>
      </c>
      <c r="H156" s="28">
        <v>500</v>
      </c>
      <c r="I156" s="28">
        <f t="shared" si="5"/>
        <v>600</v>
      </c>
      <c r="J156" s="26" t="s">
        <v>26</v>
      </c>
      <c r="K156" s="22"/>
      <c r="L156" s="26">
        <f t="shared" si="6"/>
        <v>0</v>
      </c>
    </row>
    <row r="157" ht="30" customHeight="1" outlineLevel="1">
      <c r="A157" s="27"/>
      <c r="B157" s="20" t="s">
        <v>328</v>
      </c>
      <c r="C157" s="21" t="s">
        <v>329</v>
      </c>
      <c r="D157" s="20" t="s">
        <v>20</v>
      </c>
      <c r="E157" s="22" t="s">
        <v>30</v>
      </c>
      <c r="F157" s="22" t="s">
        <v>31</v>
      </c>
      <c r="G157" s="24" t="s">
        <v>26</v>
      </c>
      <c r="H157" s="28">
        <v>500</v>
      </c>
      <c r="I157" s="28">
        <f t="shared" si="5"/>
        <v>600</v>
      </c>
      <c r="J157" s="26" t="s">
        <v>26</v>
      </c>
      <c r="K157" s="22"/>
      <c r="L157" s="26">
        <f t="shared" si="6"/>
        <v>0</v>
      </c>
    </row>
    <row r="158" ht="30" customHeight="1" outlineLevel="1">
      <c r="A158" s="27"/>
      <c r="B158" s="20" t="s">
        <v>330</v>
      </c>
      <c r="C158" s="21" t="s">
        <v>331</v>
      </c>
      <c r="D158" s="20" t="s">
        <v>20</v>
      </c>
      <c r="E158" s="22" t="s">
        <v>30</v>
      </c>
      <c r="F158" s="22" t="s">
        <v>31</v>
      </c>
      <c r="G158" s="24" t="s">
        <v>26</v>
      </c>
      <c r="H158" s="28">
        <v>500</v>
      </c>
      <c r="I158" s="28">
        <f t="shared" si="5"/>
        <v>600</v>
      </c>
      <c r="J158" s="26" t="s">
        <v>26</v>
      </c>
      <c r="K158" s="22"/>
      <c r="L158" s="26">
        <f t="shared" si="6"/>
        <v>0</v>
      </c>
    </row>
    <row r="159" ht="30" customHeight="1" outlineLevel="1">
      <c r="A159" s="27"/>
      <c r="B159" s="20" t="s">
        <v>332</v>
      </c>
      <c r="C159" s="21" t="s">
        <v>333</v>
      </c>
      <c r="D159" s="20" t="s">
        <v>20</v>
      </c>
      <c r="E159" s="22" t="s">
        <v>30</v>
      </c>
      <c r="F159" s="22" t="s">
        <v>31</v>
      </c>
      <c r="G159" s="24" t="s">
        <v>26</v>
      </c>
      <c r="H159" s="28">
        <v>1750</v>
      </c>
      <c r="I159" s="28">
        <f t="shared" si="5"/>
        <v>2100</v>
      </c>
      <c r="J159" s="26" t="s">
        <v>26</v>
      </c>
      <c r="K159" s="22"/>
      <c r="L159" s="26">
        <f t="shared" si="6"/>
        <v>0</v>
      </c>
    </row>
    <row r="160" ht="30" customHeight="1" outlineLevel="1">
      <c r="A160" s="27"/>
      <c r="B160" s="20" t="s">
        <v>334</v>
      </c>
      <c r="C160" s="21" t="s">
        <v>335</v>
      </c>
      <c r="D160" s="20" t="s">
        <v>20</v>
      </c>
      <c r="E160" s="22" t="s">
        <v>30</v>
      </c>
      <c r="F160" s="22" t="s">
        <v>31</v>
      </c>
      <c r="G160" s="24" t="s">
        <v>26</v>
      </c>
      <c r="H160" s="28">
        <v>350</v>
      </c>
      <c r="I160" s="28">
        <f t="shared" si="5"/>
        <v>420</v>
      </c>
      <c r="J160" s="26" t="s">
        <v>26</v>
      </c>
      <c r="K160" s="22"/>
      <c r="L160" s="26">
        <f t="shared" si="6"/>
        <v>0</v>
      </c>
    </row>
    <row r="161" ht="30" customHeight="1" outlineLevel="1">
      <c r="A161" s="27"/>
      <c r="B161" s="20" t="s">
        <v>336</v>
      </c>
      <c r="C161" s="21" t="s">
        <v>337</v>
      </c>
      <c r="D161" s="20" t="s">
        <v>20</v>
      </c>
      <c r="E161" s="22" t="s">
        <v>30</v>
      </c>
      <c r="F161" s="22" t="s">
        <v>31</v>
      </c>
      <c r="G161" s="24" t="s">
        <v>26</v>
      </c>
      <c r="H161" s="28">
        <v>1250</v>
      </c>
      <c r="I161" s="28">
        <f t="shared" si="5"/>
        <v>1500</v>
      </c>
      <c r="J161" s="26" t="s">
        <v>26</v>
      </c>
      <c r="K161" s="22"/>
      <c r="L161" s="26">
        <f t="shared" si="6"/>
        <v>0</v>
      </c>
    </row>
    <row r="162" ht="30" customHeight="1" outlineLevel="1">
      <c r="A162" s="27"/>
      <c r="B162" s="20" t="s">
        <v>338</v>
      </c>
      <c r="C162" s="21" t="s">
        <v>339</v>
      </c>
      <c r="D162" s="20" t="s">
        <v>20</v>
      </c>
      <c r="E162" s="22" t="s">
        <v>30</v>
      </c>
      <c r="F162" s="22" t="s">
        <v>31</v>
      </c>
      <c r="G162" s="24" t="s">
        <v>26</v>
      </c>
      <c r="H162" s="28">
        <v>2640</v>
      </c>
      <c r="I162" s="28">
        <f t="shared" si="5"/>
        <v>3168</v>
      </c>
      <c r="J162" s="26" t="s">
        <v>26</v>
      </c>
      <c r="K162" s="22"/>
      <c r="L162" s="26">
        <f t="shared" si="6"/>
        <v>0</v>
      </c>
    </row>
    <row r="163" ht="30" customHeight="1" outlineLevel="1">
      <c r="A163" s="27"/>
      <c r="B163" s="20" t="s">
        <v>340</v>
      </c>
      <c r="C163" s="21" t="s">
        <v>341</v>
      </c>
      <c r="D163" s="20" t="s">
        <v>20</v>
      </c>
      <c r="E163" s="22" t="s">
        <v>30</v>
      </c>
      <c r="F163" s="22" t="s">
        <v>31</v>
      </c>
      <c r="G163" s="24" t="s">
        <v>26</v>
      </c>
      <c r="H163" s="28">
        <v>2200</v>
      </c>
      <c r="I163" s="28">
        <f t="shared" si="5"/>
        <v>2640</v>
      </c>
      <c r="J163" s="26" t="s">
        <v>26</v>
      </c>
      <c r="K163" s="22"/>
      <c r="L163" s="26">
        <f t="shared" si="6"/>
        <v>0</v>
      </c>
    </row>
    <row r="164" ht="30" customHeight="1" outlineLevel="1">
      <c r="A164" s="27"/>
      <c r="B164" s="20" t="s">
        <v>342</v>
      </c>
      <c r="C164" s="21" t="s">
        <v>343</v>
      </c>
      <c r="D164" s="20" t="s">
        <v>126</v>
      </c>
      <c r="E164" s="22" t="s">
        <v>30</v>
      </c>
      <c r="F164" s="22" t="s">
        <v>31</v>
      </c>
      <c r="G164" s="24" t="s">
        <v>26</v>
      </c>
      <c r="H164" s="28">
        <v>500</v>
      </c>
      <c r="I164" s="28">
        <f t="shared" si="5"/>
        <v>600</v>
      </c>
      <c r="J164" s="26" t="s">
        <v>26</v>
      </c>
      <c r="K164" s="22"/>
      <c r="L164" s="26">
        <f t="shared" si="6"/>
        <v>0</v>
      </c>
    </row>
    <row r="165" ht="30" customHeight="1" outlineLevel="1">
      <c r="A165" s="27"/>
      <c r="B165" s="20" t="s">
        <v>344</v>
      </c>
      <c r="C165" s="21" t="s">
        <v>345</v>
      </c>
      <c r="D165" s="20" t="s">
        <v>126</v>
      </c>
      <c r="E165" s="22" t="s">
        <v>30</v>
      </c>
      <c r="F165" s="22" t="s">
        <v>31</v>
      </c>
      <c r="G165" s="24" t="s">
        <v>26</v>
      </c>
      <c r="H165" s="28">
        <v>3500</v>
      </c>
      <c r="I165" s="28">
        <f t="shared" si="5"/>
        <v>4200</v>
      </c>
      <c r="J165" s="26" t="s">
        <v>26</v>
      </c>
      <c r="K165" s="22"/>
      <c r="L165" s="26">
        <f t="shared" si="6"/>
        <v>0</v>
      </c>
    </row>
    <row r="166" ht="30" customHeight="1" outlineLevel="1">
      <c r="A166" s="30"/>
      <c r="B166" s="20" t="s">
        <v>346</v>
      </c>
      <c r="C166" s="21" t="s">
        <v>347</v>
      </c>
      <c r="D166" s="20" t="s">
        <v>38</v>
      </c>
      <c r="E166" s="22" t="s">
        <v>30</v>
      </c>
      <c r="F166" s="22" t="s">
        <v>31</v>
      </c>
      <c r="G166" s="24" t="s">
        <v>26</v>
      </c>
      <c r="H166" s="28">
        <v>500</v>
      </c>
      <c r="I166" s="28">
        <f t="shared" si="5"/>
        <v>600</v>
      </c>
      <c r="J166" s="26" t="s">
        <v>26</v>
      </c>
      <c r="K166" s="22"/>
      <c r="L166" s="26">
        <f t="shared" si="6"/>
        <v>0</v>
      </c>
    </row>
    <row r="167" ht="27.600000000000001">
      <c r="A167" s="12">
        <v>9</v>
      </c>
      <c r="B167" s="13" t="s">
        <v>348</v>
      </c>
      <c r="C167" s="14" t="s">
        <v>349</v>
      </c>
      <c r="D167" s="13" t="s">
        <v>20</v>
      </c>
      <c r="E167" s="15" t="s">
        <v>21</v>
      </c>
      <c r="F167" s="15"/>
      <c r="G167" s="16">
        <f>G168</f>
        <v>239666.67000000001</v>
      </c>
      <c r="H167" s="17" t="s">
        <v>22</v>
      </c>
      <c r="I167" s="17" t="s">
        <v>22</v>
      </c>
      <c r="J167" s="18">
        <f>J168</f>
        <v>0</v>
      </c>
      <c r="K167" s="15" t="s">
        <v>22</v>
      </c>
      <c r="L167" s="15" t="s">
        <v>22</v>
      </c>
    </row>
    <row r="168" ht="27.600000000000001" customHeight="1" outlineLevel="1">
      <c r="A168" s="19"/>
      <c r="B168" s="20" t="s">
        <v>350</v>
      </c>
      <c r="C168" s="21" t="s">
        <v>24</v>
      </c>
      <c r="D168" s="20" t="s">
        <v>20</v>
      </c>
      <c r="E168" s="22" t="s">
        <v>25</v>
      </c>
      <c r="F168" s="22"/>
      <c r="G168" s="24">
        <v>239666.67000000001</v>
      </c>
      <c r="H168" s="28" t="s">
        <v>22</v>
      </c>
      <c r="I168" s="28" t="s">
        <v>22</v>
      </c>
      <c r="J168" s="25"/>
      <c r="K168" s="22" t="s">
        <v>22</v>
      </c>
      <c r="L168" s="22" t="s">
        <v>22</v>
      </c>
    </row>
    <row r="169" ht="27.600000000000001" customHeight="1" outlineLevel="1">
      <c r="A169" s="27"/>
      <c r="B169" s="20" t="s">
        <v>351</v>
      </c>
      <c r="C169" s="21" t="s">
        <v>352</v>
      </c>
      <c r="D169" s="20" t="s">
        <v>20</v>
      </c>
      <c r="E169" s="22" t="s">
        <v>30</v>
      </c>
      <c r="F169" s="22" t="s">
        <v>31</v>
      </c>
      <c r="G169" s="24" t="s">
        <v>26</v>
      </c>
      <c r="H169" s="28">
        <v>1800</v>
      </c>
      <c r="I169" s="28">
        <f t="shared" ref="I167:I230" si="7">H169*1.2</f>
        <v>2160</v>
      </c>
      <c r="J169" s="26" t="s">
        <v>26</v>
      </c>
      <c r="K169" s="22"/>
      <c r="L169" s="26">
        <f t="shared" si="6"/>
        <v>0</v>
      </c>
    </row>
    <row r="170" ht="27.600000000000001" customHeight="1" outlineLevel="1">
      <c r="A170" s="27"/>
      <c r="B170" s="20" t="s">
        <v>353</v>
      </c>
      <c r="C170" s="21" t="s">
        <v>354</v>
      </c>
      <c r="D170" s="20" t="s">
        <v>20</v>
      </c>
      <c r="E170" s="22" t="s">
        <v>30</v>
      </c>
      <c r="F170" s="22" t="s">
        <v>31</v>
      </c>
      <c r="G170" s="24" t="s">
        <v>26</v>
      </c>
      <c r="H170" s="28">
        <v>1100</v>
      </c>
      <c r="I170" s="28">
        <f t="shared" si="7"/>
        <v>1320</v>
      </c>
      <c r="J170" s="26" t="s">
        <v>26</v>
      </c>
      <c r="K170" s="22"/>
      <c r="L170" s="26">
        <f t="shared" si="6"/>
        <v>0</v>
      </c>
    </row>
    <row r="171" ht="27.600000000000001" customHeight="1" outlineLevel="1">
      <c r="A171" s="27"/>
      <c r="B171" s="20" t="s">
        <v>355</v>
      </c>
      <c r="C171" s="21" t="s">
        <v>356</v>
      </c>
      <c r="D171" s="20" t="s">
        <v>20</v>
      </c>
      <c r="E171" s="22" t="s">
        <v>30</v>
      </c>
      <c r="F171" s="22" t="s">
        <v>31</v>
      </c>
      <c r="G171" s="24" t="s">
        <v>26</v>
      </c>
      <c r="H171" s="28">
        <v>1200</v>
      </c>
      <c r="I171" s="28">
        <f t="shared" si="7"/>
        <v>1440</v>
      </c>
      <c r="J171" s="26" t="s">
        <v>26</v>
      </c>
      <c r="K171" s="22"/>
      <c r="L171" s="26">
        <f t="shared" ref="L171:L234" si="8">K171*1.2</f>
        <v>0</v>
      </c>
    </row>
    <row r="172" ht="27.600000000000001" customHeight="1" outlineLevel="1">
      <c r="A172" s="27"/>
      <c r="B172" s="20" t="s">
        <v>357</v>
      </c>
      <c r="C172" s="21" t="s">
        <v>358</v>
      </c>
      <c r="D172" s="20" t="s">
        <v>20</v>
      </c>
      <c r="E172" s="22" t="s">
        <v>30</v>
      </c>
      <c r="F172" s="22" t="s">
        <v>31</v>
      </c>
      <c r="G172" s="24" t="s">
        <v>26</v>
      </c>
      <c r="H172" s="28">
        <v>600</v>
      </c>
      <c r="I172" s="28">
        <f t="shared" si="7"/>
        <v>720</v>
      </c>
      <c r="J172" s="26" t="s">
        <v>26</v>
      </c>
      <c r="K172" s="22"/>
      <c r="L172" s="26">
        <f t="shared" si="8"/>
        <v>0</v>
      </c>
    </row>
    <row r="173" ht="27.600000000000001" customHeight="1" outlineLevel="1">
      <c r="A173" s="27"/>
      <c r="B173" s="20" t="s">
        <v>359</v>
      </c>
      <c r="C173" s="21" t="s">
        <v>360</v>
      </c>
      <c r="D173" s="20" t="s">
        <v>20</v>
      </c>
      <c r="E173" s="22" t="s">
        <v>30</v>
      </c>
      <c r="F173" s="22" t="s">
        <v>31</v>
      </c>
      <c r="G173" s="24" t="s">
        <v>26</v>
      </c>
      <c r="H173" s="28">
        <v>150</v>
      </c>
      <c r="I173" s="28">
        <f t="shared" si="7"/>
        <v>180</v>
      </c>
      <c r="J173" s="26" t="s">
        <v>26</v>
      </c>
      <c r="K173" s="22"/>
      <c r="L173" s="26">
        <f t="shared" si="8"/>
        <v>0</v>
      </c>
    </row>
    <row r="174" ht="27.600000000000001" customHeight="1" outlineLevel="1">
      <c r="A174" s="27"/>
      <c r="B174" s="20" t="s">
        <v>361</v>
      </c>
      <c r="C174" s="21" t="s">
        <v>362</v>
      </c>
      <c r="D174" s="20" t="s">
        <v>20</v>
      </c>
      <c r="E174" s="22" t="s">
        <v>30</v>
      </c>
      <c r="F174" s="22" t="s">
        <v>31</v>
      </c>
      <c r="G174" s="24" t="s">
        <v>26</v>
      </c>
      <c r="H174" s="28">
        <v>1200</v>
      </c>
      <c r="I174" s="28">
        <f t="shared" si="7"/>
        <v>1440</v>
      </c>
      <c r="J174" s="26" t="s">
        <v>26</v>
      </c>
      <c r="K174" s="22"/>
      <c r="L174" s="26">
        <f t="shared" si="8"/>
        <v>0</v>
      </c>
    </row>
    <row r="175" ht="27.600000000000001" customHeight="1" outlineLevel="1">
      <c r="A175" s="27"/>
      <c r="B175" s="20" t="s">
        <v>363</v>
      </c>
      <c r="C175" s="21" t="s">
        <v>364</v>
      </c>
      <c r="D175" s="20" t="s">
        <v>20</v>
      </c>
      <c r="E175" s="22" t="s">
        <v>30</v>
      </c>
      <c r="F175" s="22" t="s">
        <v>31</v>
      </c>
      <c r="G175" s="24" t="s">
        <v>26</v>
      </c>
      <c r="H175" s="28">
        <v>3000</v>
      </c>
      <c r="I175" s="28">
        <f t="shared" si="7"/>
        <v>3600</v>
      </c>
      <c r="J175" s="26" t="s">
        <v>26</v>
      </c>
      <c r="K175" s="22"/>
      <c r="L175" s="26">
        <f t="shared" si="8"/>
        <v>0</v>
      </c>
    </row>
    <row r="176" ht="27.600000000000001" customHeight="1" outlineLevel="1">
      <c r="A176" s="27"/>
      <c r="B176" s="20" t="s">
        <v>365</v>
      </c>
      <c r="C176" s="21" t="s">
        <v>366</v>
      </c>
      <c r="D176" s="20" t="s">
        <v>126</v>
      </c>
      <c r="E176" s="22" t="s">
        <v>30</v>
      </c>
      <c r="F176" s="22" t="s">
        <v>31</v>
      </c>
      <c r="G176" s="24" t="s">
        <v>26</v>
      </c>
      <c r="H176" s="28">
        <v>500</v>
      </c>
      <c r="I176" s="28">
        <f t="shared" si="7"/>
        <v>600</v>
      </c>
      <c r="J176" s="26" t="s">
        <v>26</v>
      </c>
      <c r="K176" s="22"/>
      <c r="L176" s="26">
        <f t="shared" si="8"/>
        <v>0</v>
      </c>
    </row>
    <row r="177" ht="27.600000000000001" customHeight="1" outlineLevel="1">
      <c r="A177" s="27"/>
      <c r="B177" s="20" t="s">
        <v>367</v>
      </c>
      <c r="C177" s="21" t="s">
        <v>368</v>
      </c>
      <c r="D177" s="20" t="s">
        <v>20</v>
      </c>
      <c r="E177" s="22" t="s">
        <v>30</v>
      </c>
      <c r="F177" s="22" t="s">
        <v>31</v>
      </c>
      <c r="G177" s="24" t="s">
        <v>26</v>
      </c>
      <c r="H177" s="28">
        <v>2200</v>
      </c>
      <c r="I177" s="28">
        <f t="shared" si="7"/>
        <v>2640</v>
      </c>
      <c r="J177" s="26" t="s">
        <v>26</v>
      </c>
      <c r="K177" s="22"/>
      <c r="L177" s="26">
        <f t="shared" si="8"/>
        <v>0</v>
      </c>
    </row>
    <row r="178" ht="27.600000000000001" customHeight="1" outlineLevel="1">
      <c r="A178" s="27"/>
      <c r="B178" s="20" t="s">
        <v>369</v>
      </c>
      <c r="C178" s="21" t="s">
        <v>370</v>
      </c>
      <c r="D178" s="20" t="s">
        <v>20</v>
      </c>
      <c r="E178" s="22" t="s">
        <v>30</v>
      </c>
      <c r="F178" s="22" t="s">
        <v>31</v>
      </c>
      <c r="G178" s="24" t="s">
        <v>26</v>
      </c>
      <c r="H178" s="28">
        <v>1750</v>
      </c>
      <c r="I178" s="28">
        <f t="shared" si="7"/>
        <v>2100</v>
      </c>
      <c r="J178" s="26" t="s">
        <v>26</v>
      </c>
      <c r="K178" s="22"/>
      <c r="L178" s="26">
        <f t="shared" si="8"/>
        <v>0</v>
      </c>
    </row>
    <row r="179" ht="27.600000000000001" customHeight="1" outlineLevel="1">
      <c r="A179" s="27"/>
      <c r="B179" s="20" t="s">
        <v>371</v>
      </c>
      <c r="C179" s="21" t="s">
        <v>372</v>
      </c>
      <c r="D179" s="20" t="s">
        <v>20</v>
      </c>
      <c r="E179" s="22" t="s">
        <v>30</v>
      </c>
      <c r="F179" s="22" t="s">
        <v>31</v>
      </c>
      <c r="G179" s="24" t="s">
        <v>26</v>
      </c>
      <c r="H179" s="28">
        <v>850</v>
      </c>
      <c r="I179" s="28">
        <f t="shared" si="7"/>
        <v>1020</v>
      </c>
      <c r="J179" s="26" t="s">
        <v>26</v>
      </c>
      <c r="K179" s="22"/>
      <c r="L179" s="26">
        <f t="shared" si="8"/>
        <v>0</v>
      </c>
    </row>
    <row r="180" ht="27.600000000000001" customHeight="1" outlineLevel="1">
      <c r="A180" s="27"/>
      <c r="B180" s="20" t="s">
        <v>373</v>
      </c>
      <c r="C180" s="21" t="s">
        <v>374</v>
      </c>
      <c r="D180" s="20" t="s">
        <v>20</v>
      </c>
      <c r="E180" s="22" t="s">
        <v>30</v>
      </c>
      <c r="F180" s="22" t="s">
        <v>31</v>
      </c>
      <c r="G180" s="24" t="s">
        <v>26</v>
      </c>
      <c r="H180" s="28">
        <v>1000</v>
      </c>
      <c r="I180" s="28">
        <f t="shared" si="7"/>
        <v>1200</v>
      </c>
      <c r="J180" s="26" t="s">
        <v>26</v>
      </c>
      <c r="K180" s="22"/>
      <c r="L180" s="26">
        <f t="shared" si="8"/>
        <v>0</v>
      </c>
    </row>
    <row r="181" ht="27.600000000000001" customHeight="1" outlineLevel="1">
      <c r="A181" s="27"/>
      <c r="B181" s="20" t="s">
        <v>375</v>
      </c>
      <c r="C181" s="21" t="s">
        <v>207</v>
      </c>
      <c r="D181" s="20" t="s">
        <v>48</v>
      </c>
      <c r="E181" s="22" t="s">
        <v>30</v>
      </c>
      <c r="F181" s="22" t="s">
        <v>31</v>
      </c>
      <c r="G181" s="24" t="s">
        <v>26</v>
      </c>
      <c r="H181" s="28">
        <v>125</v>
      </c>
      <c r="I181" s="28">
        <f t="shared" si="7"/>
        <v>150</v>
      </c>
      <c r="J181" s="26" t="s">
        <v>26</v>
      </c>
      <c r="K181" s="22"/>
      <c r="L181" s="26">
        <f t="shared" si="8"/>
        <v>0</v>
      </c>
    </row>
    <row r="182" ht="27.600000000000001" customHeight="1" outlineLevel="1">
      <c r="A182" s="30"/>
      <c r="B182" s="20" t="s">
        <v>376</v>
      </c>
      <c r="C182" s="21" t="s">
        <v>377</v>
      </c>
      <c r="D182" s="20" t="s">
        <v>378</v>
      </c>
      <c r="E182" s="22" t="s">
        <v>30</v>
      </c>
      <c r="F182" s="22" t="s">
        <v>31</v>
      </c>
      <c r="G182" s="24" t="s">
        <v>26</v>
      </c>
      <c r="H182" s="28">
        <v>1000</v>
      </c>
      <c r="I182" s="28">
        <f t="shared" si="7"/>
        <v>1200</v>
      </c>
      <c r="J182" s="26" t="s">
        <v>26</v>
      </c>
      <c r="K182" s="22"/>
      <c r="L182" s="26">
        <f t="shared" si="8"/>
        <v>0</v>
      </c>
    </row>
    <row r="183" ht="30" customHeight="1">
      <c r="A183" s="12">
        <v>10</v>
      </c>
      <c r="B183" s="13" t="s">
        <v>379</v>
      </c>
      <c r="C183" s="14" t="s">
        <v>380</v>
      </c>
      <c r="D183" s="13" t="s">
        <v>20</v>
      </c>
      <c r="E183" s="15" t="s">
        <v>21</v>
      </c>
      <c r="F183" s="15"/>
      <c r="G183" s="16">
        <f>G184</f>
        <v>211666.67000000001</v>
      </c>
      <c r="H183" s="17" t="s">
        <v>22</v>
      </c>
      <c r="I183" s="17" t="s">
        <v>22</v>
      </c>
      <c r="J183" s="18">
        <f>J184</f>
        <v>0</v>
      </c>
      <c r="K183" s="15" t="s">
        <v>22</v>
      </c>
      <c r="L183" s="15" t="s">
        <v>22</v>
      </c>
    </row>
    <row r="184" ht="30" customHeight="1" outlineLevel="1">
      <c r="A184" s="19"/>
      <c r="B184" s="20" t="s">
        <v>381</v>
      </c>
      <c r="C184" s="21" t="s">
        <v>24</v>
      </c>
      <c r="D184" s="20" t="s">
        <v>20</v>
      </c>
      <c r="E184" s="22" t="s">
        <v>25</v>
      </c>
      <c r="F184" s="22"/>
      <c r="G184" s="24">
        <v>211666.67000000001</v>
      </c>
      <c r="H184" s="28" t="s">
        <v>22</v>
      </c>
      <c r="I184" s="28" t="s">
        <v>22</v>
      </c>
      <c r="J184" s="25"/>
      <c r="K184" s="22" t="s">
        <v>22</v>
      </c>
      <c r="L184" s="22" t="s">
        <v>22</v>
      </c>
    </row>
    <row r="185" ht="30" customHeight="1" outlineLevel="1">
      <c r="A185" s="27"/>
      <c r="B185" s="20" t="s">
        <v>382</v>
      </c>
      <c r="C185" s="21" t="s">
        <v>383</v>
      </c>
      <c r="D185" s="20" t="s">
        <v>20</v>
      </c>
      <c r="E185" s="22" t="s">
        <v>30</v>
      </c>
      <c r="F185" s="22" t="s">
        <v>31</v>
      </c>
      <c r="G185" s="24" t="s">
        <v>26</v>
      </c>
      <c r="H185" s="28">
        <v>300</v>
      </c>
      <c r="I185" s="28">
        <f t="shared" si="7"/>
        <v>360</v>
      </c>
      <c r="J185" s="26" t="s">
        <v>26</v>
      </c>
      <c r="K185" s="22"/>
      <c r="L185" s="26">
        <f t="shared" si="8"/>
        <v>0</v>
      </c>
    </row>
    <row r="186" ht="30" customHeight="1" outlineLevel="1">
      <c r="A186" s="27"/>
      <c r="B186" s="20" t="s">
        <v>384</v>
      </c>
      <c r="C186" s="21" t="s">
        <v>385</v>
      </c>
      <c r="D186" s="20" t="s">
        <v>20</v>
      </c>
      <c r="E186" s="22" t="s">
        <v>30</v>
      </c>
      <c r="F186" s="22" t="s">
        <v>31</v>
      </c>
      <c r="G186" s="24" t="s">
        <v>26</v>
      </c>
      <c r="H186" s="28">
        <v>2200</v>
      </c>
      <c r="I186" s="28">
        <f t="shared" si="7"/>
        <v>2640</v>
      </c>
      <c r="J186" s="26" t="s">
        <v>26</v>
      </c>
      <c r="K186" s="22"/>
      <c r="L186" s="26">
        <f t="shared" si="8"/>
        <v>0</v>
      </c>
    </row>
    <row r="187" ht="30" customHeight="1" outlineLevel="1">
      <c r="A187" s="27"/>
      <c r="B187" s="20" t="s">
        <v>386</v>
      </c>
      <c r="C187" s="21" t="s">
        <v>387</v>
      </c>
      <c r="D187" s="20" t="s">
        <v>126</v>
      </c>
      <c r="E187" s="22" t="s">
        <v>30</v>
      </c>
      <c r="F187" s="22" t="s">
        <v>31</v>
      </c>
      <c r="G187" s="24" t="s">
        <v>26</v>
      </c>
      <c r="H187" s="28">
        <v>750</v>
      </c>
      <c r="I187" s="28">
        <f t="shared" si="7"/>
        <v>900</v>
      </c>
      <c r="J187" s="26" t="s">
        <v>26</v>
      </c>
      <c r="K187" s="22"/>
      <c r="L187" s="26">
        <f t="shared" si="8"/>
        <v>0</v>
      </c>
    </row>
    <row r="188" ht="30" customHeight="1" outlineLevel="1">
      <c r="A188" s="27"/>
      <c r="B188" s="20" t="s">
        <v>388</v>
      </c>
      <c r="C188" s="21" t="s">
        <v>389</v>
      </c>
      <c r="D188" s="20" t="s">
        <v>65</v>
      </c>
      <c r="E188" s="22" t="s">
        <v>30</v>
      </c>
      <c r="F188" s="22" t="s">
        <v>31</v>
      </c>
      <c r="G188" s="24" t="s">
        <v>26</v>
      </c>
      <c r="H188" s="28">
        <v>1600</v>
      </c>
      <c r="I188" s="28">
        <f t="shared" si="7"/>
        <v>1920</v>
      </c>
      <c r="J188" s="26" t="s">
        <v>26</v>
      </c>
      <c r="K188" s="22"/>
      <c r="L188" s="26">
        <f t="shared" si="8"/>
        <v>0</v>
      </c>
    </row>
    <row r="189" ht="30" customHeight="1" outlineLevel="1">
      <c r="A189" s="27"/>
      <c r="B189" s="20" t="s">
        <v>390</v>
      </c>
      <c r="C189" s="21" t="s">
        <v>391</v>
      </c>
      <c r="D189" s="20" t="s">
        <v>38</v>
      </c>
      <c r="E189" s="22" t="s">
        <v>30</v>
      </c>
      <c r="F189" s="22" t="s">
        <v>31</v>
      </c>
      <c r="G189" s="24" t="s">
        <v>26</v>
      </c>
      <c r="H189" s="28">
        <v>550</v>
      </c>
      <c r="I189" s="28">
        <f t="shared" si="7"/>
        <v>660</v>
      </c>
      <c r="J189" s="26" t="s">
        <v>26</v>
      </c>
      <c r="K189" s="22"/>
      <c r="L189" s="26">
        <f t="shared" si="8"/>
        <v>0</v>
      </c>
    </row>
    <row r="190" ht="30" customHeight="1" outlineLevel="1">
      <c r="A190" s="27"/>
      <c r="B190" s="20" t="s">
        <v>392</v>
      </c>
      <c r="C190" s="21" t="s">
        <v>393</v>
      </c>
      <c r="D190" s="20" t="s">
        <v>126</v>
      </c>
      <c r="E190" s="22" t="s">
        <v>30</v>
      </c>
      <c r="F190" s="22" t="s">
        <v>31</v>
      </c>
      <c r="G190" s="24" t="s">
        <v>26</v>
      </c>
      <c r="H190" s="28">
        <v>800</v>
      </c>
      <c r="I190" s="28">
        <f t="shared" si="7"/>
        <v>960</v>
      </c>
      <c r="J190" s="26" t="s">
        <v>26</v>
      </c>
      <c r="K190" s="22"/>
      <c r="L190" s="26">
        <f t="shared" si="8"/>
        <v>0</v>
      </c>
    </row>
    <row r="191" ht="30" customHeight="1" outlineLevel="1">
      <c r="A191" s="27"/>
      <c r="B191" s="20" t="s">
        <v>394</v>
      </c>
      <c r="C191" s="21" t="s">
        <v>395</v>
      </c>
      <c r="D191" s="20" t="s">
        <v>126</v>
      </c>
      <c r="E191" s="22" t="s">
        <v>30</v>
      </c>
      <c r="F191" s="22" t="s">
        <v>31</v>
      </c>
      <c r="G191" s="24" t="s">
        <v>26</v>
      </c>
      <c r="H191" s="28">
        <v>800</v>
      </c>
      <c r="I191" s="28">
        <f t="shared" si="7"/>
        <v>960</v>
      </c>
      <c r="J191" s="26" t="s">
        <v>26</v>
      </c>
      <c r="K191" s="22"/>
      <c r="L191" s="26">
        <f t="shared" si="8"/>
        <v>0</v>
      </c>
    </row>
    <row r="192" ht="30" customHeight="1" outlineLevel="1">
      <c r="A192" s="30"/>
      <c r="B192" s="20" t="s">
        <v>396</v>
      </c>
      <c r="C192" s="21" t="s">
        <v>397</v>
      </c>
      <c r="D192" s="20" t="s">
        <v>126</v>
      </c>
      <c r="E192" s="22" t="s">
        <v>30</v>
      </c>
      <c r="F192" s="22" t="s">
        <v>31</v>
      </c>
      <c r="G192" s="24" t="s">
        <v>26</v>
      </c>
      <c r="H192" s="28">
        <v>500</v>
      </c>
      <c r="I192" s="28">
        <f t="shared" si="7"/>
        <v>600</v>
      </c>
      <c r="J192" s="26" t="s">
        <v>26</v>
      </c>
      <c r="K192" s="22"/>
      <c r="L192" s="26">
        <f t="shared" si="8"/>
        <v>0</v>
      </c>
    </row>
    <row r="193" ht="30" customHeight="1">
      <c r="A193" s="12">
        <v>11</v>
      </c>
      <c r="B193" s="13" t="s">
        <v>398</v>
      </c>
      <c r="C193" s="14" t="s">
        <v>399</v>
      </c>
      <c r="D193" s="13" t="s">
        <v>20</v>
      </c>
      <c r="E193" s="15" t="s">
        <v>21</v>
      </c>
      <c r="F193" s="15"/>
      <c r="G193" s="16">
        <f>G194</f>
        <v>188333.32999999999</v>
      </c>
      <c r="H193" s="17" t="s">
        <v>22</v>
      </c>
      <c r="I193" s="17" t="s">
        <v>22</v>
      </c>
      <c r="J193" s="18">
        <f>J194</f>
        <v>0</v>
      </c>
      <c r="K193" s="15" t="s">
        <v>22</v>
      </c>
      <c r="L193" s="15" t="s">
        <v>22</v>
      </c>
    </row>
    <row r="194" ht="30" customHeight="1" outlineLevel="1">
      <c r="A194" s="19"/>
      <c r="B194" s="20" t="s">
        <v>400</v>
      </c>
      <c r="C194" s="21" t="s">
        <v>24</v>
      </c>
      <c r="D194" s="20" t="s">
        <v>20</v>
      </c>
      <c r="E194" s="22" t="s">
        <v>25</v>
      </c>
      <c r="F194" s="22"/>
      <c r="G194" s="24">
        <v>188333.32999999999</v>
      </c>
      <c r="H194" s="28" t="s">
        <v>22</v>
      </c>
      <c r="I194" s="28" t="s">
        <v>22</v>
      </c>
      <c r="J194" s="25"/>
      <c r="K194" s="22" t="s">
        <v>22</v>
      </c>
      <c r="L194" s="22" t="s">
        <v>22</v>
      </c>
    </row>
    <row r="195" ht="30" customHeight="1" outlineLevel="1">
      <c r="A195" s="27"/>
      <c r="B195" s="20" t="s">
        <v>401</v>
      </c>
      <c r="C195" s="21" t="s">
        <v>402</v>
      </c>
      <c r="D195" s="20" t="s">
        <v>126</v>
      </c>
      <c r="E195" s="22" t="s">
        <v>30</v>
      </c>
      <c r="F195" s="22" t="s">
        <v>31</v>
      </c>
      <c r="G195" s="24" t="s">
        <v>26</v>
      </c>
      <c r="H195" s="28">
        <v>3500</v>
      </c>
      <c r="I195" s="28">
        <f t="shared" si="7"/>
        <v>4200</v>
      </c>
      <c r="J195" s="26" t="s">
        <v>26</v>
      </c>
      <c r="K195" s="22"/>
      <c r="L195" s="26">
        <f t="shared" si="8"/>
        <v>0</v>
      </c>
    </row>
    <row r="196" s="43" customFormat="1" ht="30" customHeight="1" outlineLevel="1">
      <c r="A196" s="27"/>
      <c r="B196" s="32" t="s">
        <v>403</v>
      </c>
      <c r="C196" s="44" t="s">
        <v>404</v>
      </c>
      <c r="D196" s="32" t="s">
        <v>126</v>
      </c>
      <c r="E196" s="45" t="s">
        <v>30</v>
      </c>
      <c r="F196" s="45" t="s">
        <v>31</v>
      </c>
      <c r="G196" s="46" t="s">
        <v>26</v>
      </c>
      <c r="H196" s="46" t="s">
        <v>26</v>
      </c>
      <c r="I196" s="46" t="s">
        <v>26</v>
      </c>
      <c r="J196" s="47" t="s">
        <v>26</v>
      </c>
      <c r="K196" s="47" t="s">
        <v>26</v>
      </c>
      <c r="L196" s="47" t="s">
        <v>26</v>
      </c>
    </row>
    <row r="197" ht="30" customHeight="1" outlineLevel="1">
      <c r="A197" s="27"/>
      <c r="B197" s="20" t="s">
        <v>405</v>
      </c>
      <c r="C197" s="21" t="s">
        <v>406</v>
      </c>
      <c r="D197" s="20" t="s">
        <v>126</v>
      </c>
      <c r="E197" s="22" t="s">
        <v>30</v>
      </c>
      <c r="F197" s="22" t="s">
        <v>31</v>
      </c>
      <c r="G197" s="24" t="s">
        <v>26</v>
      </c>
      <c r="H197" s="28">
        <v>300</v>
      </c>
      <c r="I197" s="28">
        <f t="shared" si="7"/>
        <v>360</v>
      </c>
      <c r="J197" s="26" t="s">
        <v>26</v>
      </c>
      <c r="K197" s="22"/>
      <c r="L197" s="26">
        <f t="shared" si="8"/>
        <v>0</v>
      </c>
    </row>
    <row r="198" ht="30" customHeight="1" outlineLevel="1">
      <c r="A198" s="27"/>
      <c r="B198" s="20" t="s">
        <v>407</v>
      </c>
      <c r="C198" s="21" t="s">
        <v>408</v>
      </c>
      <c r="D198" s="20" t="s">
        <v>20</v>
      </c>
      <c r="E198" s="22" t="s">
        <v>30</v>
      </c>
      <c r="F198" s="22" t="s">
        <v>31</v>
      </c>
      <c r="G198" s="24" t="s">
        <v>26</v>
      </c>
      <c r="H198" s="28">
        <v>200</v>
      </c>
      <c r="I198" s="28">
        <f t="shared" si="7"/>
        <v>240</v>
      </c>
      <c r="J198" s="26" t="s">
        <v>26</v>
      </c>
      <c r="K198" s="22"/>
      <c r="L198" s="26">
        <f t="shared" si="8"/>
        <v>0</v>
      </c>
    </row>
    <row r="199" ht="30" customHeight="1" outlineLevel="1">
      <c r="A199" s="27"/>
      <c r="B199" s="20" t="s">
        <v>409</v>
      </c>
      <c r="C199" s="21" t="s">
        <v>410</v>
      </c>
      <c r="D199" s="20" t="s">
        <v>65</v>
      </c>
      <c r="E199" s="22" t="s">
        <v>30</v>
      </c>
      <c r="F199" s="22" t="s">
        <v>31</v>
      </c>
      <c r="G199" s="24" t="s">
        <v>26</v>
      </c>
      <c r="H199" s="28">
        <v>500</v>
      </c>
      <c r="I199" s="28">
        <f t="shared" si="7"/>
        <v>600</v>
      </c>
      <c r="J199" s="26" t="s">
        <v>26</v>
      </c>
      <c r="K199" s="22"/>
      <c r="L199" s="26">
        <f t="shared" si="8"/>
        <v>0</v>
      </c>
    </row>
    <row r="200" ht="30" customHeight="1" outlineLevel="1">
      <c r="A200" s="27"/>
      <c r="B200" s="20" t="s">
        <v>411</v>
      </c>
      <c r="C200" s="21" t="s">
        <v>412</v>
      </c>
      <c r="D200" s="20" t="s">
        <v>126</v>
      </c>
      <c r="E200" s="22" t="s">
        <v>30</v>
      </c>
      <c r="F200" s="22" t="s">
        <v>31</v>
      </c>
      <c r="G200" s="24" t="s">
        <v>26</v>
      </c>
      <c r="H200" s="28">
        <v>750</v>
      </c>
      <c r="I200" s="28">
        <f t="shared" si="7"/>
        <v>900</v>
      </c>
      <c r="J200" s="26" t="s">
        <v>26</v>
      </c>
      <c r="K200" s="22"/>
      <c r="L200" s="26">
        <f t="shared" si="8"/>
        <v>0</v>
      </c>
    </row>
    <row r="201" ht="30" customHeight="1" outlineLevel="1">
      <c r="A201" s="27"/>
      <c r="B201" s="20" t="s">
        <v>413</v>
      </c>
      <c r="C201" s="21" t="s">
        <v>414</v>
      </c>
      <c r="D201" s="20" t="s">
        <v>20</v>
      </c>
      <c r="E201" s="22" t="s">
        <v>30</v>
      </c>
      <c r="F201" s="22" t="s">
        <v>31</v>
      </c>
      <c r="G201" s="24" t="s">
        <v>26</v>
      </c>
      <c r="H201" s="28">
        <v>550</v>
      </c>
      <c r="I201" s="28">
        <f t="shared" si="7"/>
        <v>660</v>
      </c>
      <c r="J201" s="26" t="s">
        <v>26</v>
      </c>
      <c r="K201" s="22"/>
      <c r="L201" s="26">
        <f t="shared" si="8"/>
        <v>0</v>
      </c>
    </row>
    <row r="202" ht="30" customHeight="1" outlineLevel="1">
      <c r="A202" s="27"/>
      <c r="B202" s="20" t="s">
        <v>415</v>
      </c>
      <c r="C202" s="21" t="s">
        <v>416</v>
      </c>
      <c r="D202" s="20" t="s">
        <v>20</v>
      </c>
      <c r="E202" s="22" t="s">
        <v>30</v>
      </c>
      <c r="F202" s="22" t="s">
        <v>31</v>
      </c>
      <c r="G202" s="24" t="s">
        <v>26</v>
      </c>
      <c r="H202" s="28">
        <v>1000</v>
      </c>
      <c r="I202" s="28">
        <f t="shared" si="7"/>
        <v>1200</v>
      </c>
      <c r="J202" s="26" t="s">
        <v>26</v>
      </c>
      <c r="K202" s="22"/>
      <c r="L202" s="26">
        <f t="shared" si="8"/>
        <v>0</v>
      </c>
    </row>
    <row r="203" ht="30" customHeight="1" outlineLevel="1">
      <c r="A203" s="27"/>
      <c r="B203" s="20" t="s">
        <v>417</v>
      </c>
      <c r="C203" s="21" t="s">
        <v>418</v>
      </c>
      <c r="D203" s="20" t="s">
        <v>20</v>
      </c>
      <c r="E203" s="22" t="s">
        <v>30</v>
      </c>
      <c r="F203" s="22" t="s">
        <v>31</v>
      </c>
      <c r="G203" s="24" t="s">
        <v>26</v>
      </c>
      <c r="H203" s="28">
        <v>550</v>
      </c>
      <c r="I203" s="28">
        <f t="shared" si="7"/>
        <v>660</v>
      </c>
      <c r="J203" s="26" t="s">
        <v>26</v>
      </c>
      <c r="K203" s="22"/>
      <c r="L203" s="26">
        <f t="shared" si="8"/>
        <v>0</v>
      </c>
    </row>
    <row r="204" ht="30" customHeight="1" outlineLevel="1">
      <c r="A204" s="27"/>
      <c r="B204" s="20" t="s">
        <v>419</v>
      </c>
      <c r="C204" s="21" t="s">
        <v>420</v>
      </c>
      <c r="D204" s="20" t="s">
        <v>20</v>
      </c>
      <c r="E204" s="22" t="s">
        <v>30</v>
      </c>
      <c r="F204" s="22" t="s">
        <v>31</v>
      </c>
      <c r="G204" s="24" t="s">
        <v>26</v>
      </c>
      <c r="H204" s="28">
        <v>500</v>
      </c>
      <c r="I204" s="28">
        <f t="shared" si="7"/>
        <v>600</v>
      </c>
      <c r="J204" s="26" t="s">
        <v>26</v>
      </c>
      <c r="K204" s="22"/>
      <c r="L204" s="26">
        <f t="shared" si="8"/>
        <v>0</v>
      </c>
    </row>
    <row r="205" ht="30" customHeight="1" outlineLevel="1">
      <c r="A205" s="27"/>
      <c r="B205" s="20" t="s">
        <v>421</v>
      </c>
      <c r="C205" s="21" t="s">
        <v>422</v>
      </c>
      <c r="D205" s="20" t="s">
        <v>20</v>
      </c>
      <c r="E205" s="22" t="s">
        <v>30</v>
      </c>
      <c r="F205" s="22" t="s">
        <v>31</v>
      </c>
      <c r="G205" s="24" t="s">
        <v>26</v>
      </c>
      <c r="H205" s="28">
        <v>550</v>
      </c>
      <c r="I205" s="28">
        <f t="shared" si="7"/>
        <v>660</v>
      </c>
      <c r="J205" s="26" t="s">
        <v>26</v>
      </c>
      <c r="K205" s="22"/>
      <c r="L205" s="26">
        <f t="shared" si="8"/>
        <v>0</v>
      </c>
    </row>
    <row r="206" ht="30" customHeight="1" outlineLevel="1">
      <c r="A206" s="27"/>
      <c r="B206" s="20" t="s">
        <v>423</v>
      </c>
      <c r="C206" s="21" t="s">
        <v>424</v>
      </c>
      <c r="D206" s="20" t="s">
        <v>20</v>
      </c>
      <c r="E206" s="22" t="s">
        <v>30</v>
      </c>
      <c r="F206" s="22" t="s">
        <v>31</v>
      </c>
      <c r="G206" s="24" t="s">
        <v>26</v>
      </c>
      <c r="H206" s="28">
        <v>1100</v>
      </c>
      <c r="I206" s="28">
        <f t="shared" si="7"/>
        <v>1320</v>
      </c>
      <c r="J206" s="26" t="s">
        <v>26</v>
      </c>
      <c r="K206" s="22"/>
      <c r="L206" s="26">
        <f t="shared" si="8"/>
        <v>0</v>
      </c>
    </row>
    <row r="207" ht="30" customHeight="1" outlineLevel="1">
      <c r="A207" s="27"/>
      <c r="B207" s="20" t="s">
        <v>425</v>
      </c>
      <c r="C207" s="21" t="s">
        <v>426</v>
      </c>
      <c r="D207" s="20" t="s">
        <v>20</v>
      </c>
      <c r="E207" s="22" t="s">
        <v>30</v>
      </c>
      <c r="F207" s="22" t="s">
        <v>31</v>
      </c>
      <c r="G207" s="24" t="s">
        <v>26</v>
      </c>
      <c r="H207" s="28">
        <v>1100</v>
      </c>
      <c r="I207" s="28">
        <f t="shared" si="7"/>
        <v>1320</v>
      </c>
      <c r="J207" s="26" t="s">
        <v>26</v>
      </c>
      <c r="K207" s="22"/>
      <c r="L207" s="26">
        <f t="shared" si="8"/>
        <v>0</v>
      </c>
    </row>
    <row r="208" ht="30" customHeight="1" outlineLevel="1">
      <c r="A208" s="27"/>
      <c r="B208" s="20" t="s">
        <v>427</v>
      </c>
      <c r="C208" s="21" t="s">
        <v>428</v>
      </c>
      <c r="D208" s="20" t="s">
        <v>20</v>
      </c>
      <c r="E208" s="22" t="s">
        <v>30</v>
      </c>
      <c r="F208" s="22" t="s">
        <v>31</v>
      </c>
      <c r="G208" s="24" t="s">
        <v>26</v>
      </c>
      <c r="H208" s="28">
        <v>450</v>
      </c>
      <c r="I208" s="28">
        <f t="shared" si="7"/>
        <v>540</v>
      </c>
      <c r="J208" s="26" t="s">
        <v>26</v>
      </c>
      <c r="K208" s="22"/>
      <c r="L208" s="26">
        <f t="shared" si="8"/>
        <v>0</v>
      </c>
    </row>
    <row r="209" ht="30" customHeight="1" outlineLevel="1">
      <c r="A209" s="27"/>
      <c r="B209" s="20" t="s">
        <v>429</v>
      </c>
      <c r="C209" s="21" t="s">
        <v>430</v>
      </c>
      <c r="D209" s="20" t="s">
        <v>20</v>
      </c>
      <c r="E209" s="22" t="s">
        <v>30</v>
      </c>
      <c r="F209" s="22" t="s">
        <v>31</v>
      </c>
      <c r="G209" s="24" t="s">
        <v>26</v>
      </c>
      <c r="H209" s="28">
        <v>200</v>
      </c>
      <c r="I209" s="28">
        <f t="shared" si="7"/>
        <v>240</v>
      </c>
      <c r="J209" s="26" t="s">
        <v>26</v>
      </c>
      <c r="K209" s="22"/>
      <c r="L209" s="26">
        <f t="shared" si="8"/>
        <v>0</v>
      </c>
    </row>
    <row r="210" ht="30" customHeight="1" outlineLevel="1">
      <c r="A210" s="27"/>
      <c r="B210" s="20" t="s">
        <v>431</v>
      </c>
      <c r="C210" s="21" t="s">
        <v>432</v>
      </c>
      <c r="D210" s="20" t="s">
        <v>20</v>
      </c>
      <c r="E210" s="22" t="s">
        <v>30</v>
      </c>
      <c r="F210" s="22" t="s">
        <v>31</v>
      </c>
      <c r="G210" s="24" t="s">
        <v>26</v>
      </c>
      <c r="H210" s="28">
        <v>1500</v>
      </c>
      <c r="I210" s="28">
        <f t="shared" si="7"/>
        <v>1800</v>
      </c>
      <c r="J210" s="26" t="s">
        <v>26</v>
      </c>
      <c r="K210" s="22"/>
      <c r="L210" s="26">
        <f t="shared" si="8"/>
        <v>0</v>
      </c>
    </row>
    <row r="211" ht="30" customHeight="1" outlineLevel="1">
      <c r="A211" s="30"/>
      <c r="B211" s="20" t="s">
        <v>433</v>
      </c>
      <c r="C211" s="21" t="s">
        <v>434</v>
      </c>
      <c r="D211" s="20" t="s">
        <v>20</v>
      </c>
      <c r="E211" s="22" t="s">
        <v>30</v>
      </c>
      <c r="F211" s="22" t="s">
        <v>31</v>
      </c>
      <c r="G211" s="24" t="s">
        <v>26</v>
      </c>
      <c r="H211" s="28">
        <v>800</v>
      </c>
      <c r="I211" s="28">
        <f t="shared" si="7"/>
        <v>960</v>
      </c>
      <c r="J211" s="26" t="s">
        <v>26</v>
      </c>
      <c r="K211" s="22"/>
      <c r="L211" s="26">
        <f t="shared" si="8"/>
        <v>0</v>
      </c>
    </row>
    <row r="212" ht="30" customHeight="1">
      <c r="A212" s="12">
        <v>12</v>
      </c>
      <c r="B212" s="13" t="s">
        <v>435</v>
      </c>
      <c r="C212" s="14" t="s">
        <v>436</v>
      </c>
      <c r="D212" s="13" t="s">
        <v>20</v>
      </c>
      <c r="E212" s="15" t="s">
        <v>21</v>
      </c>
      <c r="F212" s="15"/>
      <c r="G212" s="16">
        <f>G213</f>
        <v>268666.66999999998</v>
      </c>
      <c r="H212" s="17" t="s">
        <v>22</v>
      </c>
      <c r="I212" s="17" t="s">
        <v>22</v>
      </c>
      <c r="J212" s="18">
        <f>J213</f>
        <v>0</v>
      </c>
      <c r="K212" s="15" t="s">
        <v>22</v>
      </c>
      <c r="L212" s="15" t="s">
        <v>22</v>
      </c>
    </row>
    <row r="213" ht="30" customHeight="1" outlineLevel="1">
      <c r="A213" s="19"/>
      <c r="B213" s="20" t="s">
        <v>437</v>
      </c>
      <c r="C213" s="21" t="s">
        <v>24</v>
      </c>
      <c r="D213" s="20" t="s">
        <v>20</v>
      </c>
      <c r="E213" s="22" t="s">
        <v>25</v>
      </c>
      <c r="F213" s="22"/>
      <c r="G213" s="24">
        <v>268666.66999999998</v>
      </c>
      <c r="H213" s="28" t="s">
        <v>22</v>
      </c>
      <c r="I213" s="28" t="s">
        <v>22</v>
      </c>
      <c r="J213" s="25"/>
      <c r="K213" s="22" t="s">
        <v>22</v>
      </c>
      <c r="L213" s="22" t="s">
        <v>22</v>
      </c>
    </row>
    <row r="214" ht="30" customHeight="1" outlineLevel="1">
      <c r="A214" s="27"/>
      <c r="B214" s="20" t="s">
        <v>438</v>
      </c>
      <c r="C214" s="21" t="s">
        <v>439</v>
      </c>
      <c r="D214" s="20" t="s">
        <v>20</v>
      </c>
      <c r="E214" s="22" t="s">
        <v>30</v>
      </c>
      <c r="F214" s="22" t="s">
        <v>31</v>
      </c>
      <c r="G214" s="24" t="s">
        <v>26</v>
      </c>
      <c r="H214" s="28">
        <v>750</v>
      </c>
      <c r="I214" s="28">
        <f t="shared" si="7"/>
        <v>900</v>
      </c>
      <c r="J214" s="26" t="s">
        <v>26</v>
      </c>
      <c r="K214" s="22"/>
      <c r="L214" s="26">
        <f t="shared" si="8"/>
        <v>0</v>
      </c>
    </row>
    <row r="215" ht="30" customHeight="1" outlineLevel="1">
      <c r="A215" s="27"/>
      <c r="B215" s="20" t="s">
        <v>440</v>
      </c>
      <c r="C215" s="25" t="s">
        <v>441</v>
      </c>
      <c r="D215" s="20" t="s">
        <v>20</v>
      </c>
      <c r="E215" s="22" t="s">
        <v>30</v>
      </c>
      <c r="F215" s="22" t="s">
        <v>31</v>
      </c>
      <c r="G215" s="24" t="s">
        <v>26</v>
      </c>
      <c r="H215" s="40">
        <v>1500</v>
      </c>
      <c r="I215" s="28">
        <f t="shared" si="7"/>
        <v>1800</v>
      </c>
      <c r="J215" s="26" t="s">
        <v>26</v>
      </c>
      <c r="K215" s="22"/>
      <c r="L215" s="26">
        <f t="shared" si="8"/>
        <v>0</v>
      </c>
    </row>
    <row r="216" ht="30" customHeight="1" outlineLevel="1">
      <c r="A216" s="27"/>
      <c r="B216" s="20" t="s">
        <v>442</v>
      </c>
      <c r="C216" s="21" t="s">
        <v>443</v>
      </c>
      <c r="D216" s="20" t="s">
        <v>20</v>
      </c>
      <c r="E216" s="22" t="s">
        <v>30</v>
      </c>
      <c r="F216" s="22" t="s">
        <v>31</v>
      </c>
      <c r="G216" s="24" t="s">
        <v>26</v>
      </c>
      <c r="H216" s="28">
        <v>750</v>
      </c>
      <c r="I216" s="28">
        <f t="shared" si="7"/>
        <v>900</v>
      </c>
      <c r="J216" s="26" t="s">
        <v>26</v>
      </c>
      <c r="K216" s="22"/>
      <c r="L216" s="26">
        <f t="shared" si="8"/>
        <v>0</v>
      </c>
    </row>
    <row r="217" ht="30" customHeight="1" outlineLevel="1">
      <c r="A217" s="27"/>
      <c r="B217" s="20" t="s">
        <v>444</v>
      </c>
      <c r="C217" s="21" t="s">
        <v>445</v>
      </c>
      <c r="D217" s="20" t="s">
        <v>126</v>
      </c>
      <c r="E217" s="22" t="s">
        <v>30</v>
      </c>
      <c r="F217" s="22" t="s">
        <v>31</v>
      </c>
      <c r="G217" s="24" t="s">
        <v>26</v>
      </c>
      <c r="H217" s="28">
        <v>300</v>
      </c>
      <c r="I217" s="28">
        <f t="shared" si="7"/>
        <v>360</v>
      </c>
      <c r="J217" s="26" t="s">
        <v>26</v>
      </c>
      <c r="K217" s="22"/>
      <c r="L217" s="26">
        <f t="shared" si="8"/>
        <v>0</v>
      </c>
    </row>
    <row r="218" ht="30" customHeight="1" outlineLevel="1">
      <c r="A218" s="27"/>
      <c r="B218" s="20" t="s">
        <v>446</v>
      </c>
      <c r="C218" s="21" t="s">
        <v>447</v>
      </c>
      <c r="D218" s="20" t="s">
        <v>448</v>
      </c>
      <c r="E218" s="22" t="s">
        <v>30</v>
      </c>
      <c r="F218" s="22" t="s">
        <v>31</v>
      </c>
      <c r="G218" s="24" t="s">
        <v>26</v>
      </c>
      <c r="H218" s="28">
        <v>10000</v>
      </c>
      <c r="I218" s="28">
        <f t="shared" si="7"/>
        <v>12000</v>
      </c>
      <c r="J218" s="26" t="s">
        <v>26</v>
      </c>
      <c r="K218" s="22"/>
      <c r="L218" s="26">
        <f t="shared" si="8"/>
        <v>0</v>
      </c>
    </row>
    <row r="219" ht="30" customHeight="1" outlineLevel="1">
      <c r="A219" s="30"/>
      <c r="B219" s="20" t="s">
        <v>449</v>
      </c>
      <c r="C219" s="21" t="s">
        <v>450</v>
      </c>
      <c r="D219" s="20" t="s">
        <v>20</v>
      </c>
      <c r="E219" s="22" t="s">
        <v>30</v>
      </c>
      <c r="F219" s="22" t="s">
        <v>31</v>
      </c>
      <c r="G219" s="24" t="s">
        <v>26</v>
      </c>
      <c r="H219" s="40">
        <v>500</v>
      </c>
      <c r="I219" s="28">
        <f t="shared" si="7"/>
        <v>600</v>
      </c>
      <c r="J219" s="26" t="s">
        <v>26</v>
      </c>
      <c r="K219" s="22"/>
      <c r="L219" s="26">
        <f t="shared" si="8"/>
        <v>0</v>
      </c>
    </row>
    <row r="220" ht="27" customHeight="1">
      <c r="A220" s="12">
        <v>13</v>
      </c>
      <c r="B220" s="13" t="s">
        <v>451</v>
      </c>
      <c r="C220" s="14" t="s">
        <v>452</v>
      </c>
      <c r="D220" s="13" t="s">
        <v>20</v>
      </c>
      <c r="E220" s="15" t="s">
        <v>30</v>
      </c>
      <c r="F220" s="15" t="s">
        <v>31</v>
      </c>
      <c r="G220" s="16" t="s">
        <v>26</v>
      </c>
      <c r="H220" s="17" t="s">
        <v>22</v>
      </c>
      <c r="I220" s="17" t="s">
        <v>22</v>
      </c>
      <c r="J220" s="18" t="s">
        <v>26</v>
      </c>
      <c r="K220" s="15" t="s">
        <v>22</v>
      </c>
      <c r="L220" s="15" t="s">
        <v>22</v>
      </c>
    </row>
    <row r="221" ht="27" customHeight="1" outlineLevel="1">
      <c r="A221" s="19"/>
      <c r="B221" s="20" t="s">
        <v>453</v>
      </c>
      <c r="C221" s="44" t="s">
        <v>454</v>
      </c>
      <c r="D221" s="32" t="s">
        <v>38</v>
      </c>
      <c r="E221" s="45" t="s">
        <v>30</v>
      </c>
      <c r="F221" s="45" t="s">
        <v>31</v>
      </c>
      <c r="G221" s="46" t="s">
        <v>26</v>
      </c>
      <c r="H221" s="48">
        <v>300</v>
      </c>
      <c r="I221" s="48">
        <f t="shared" si="7"/>
        <v>360</v>
      </c>
      <c r="J221" s="47" t="s">
        <v>26</v>
      </c>
      <c r="K221" s="22"/>
      <c r="L221" s="26">
        <f t="shared" si="8"/>
        <v>0</v>
      </c>
    </row>
    <row r="222" ht="27" customHeight="1" outlineLevel="1">
      <c r="A222" s="27"/>
      <c r="B222" s="20" t="s">
        <v>455</v>
      </c>
      <c r="C222" s="44" t="s">
        <v>456</v>
      </c>
      <c r="D222" s="32" t="s">
        <v>20</v>
      </c>
      <c r="E222" s="45" t="s">
        <v>30</v>
      </c>
      <c r="F222" s="45" t="s">
        <v>31</v>
      </c>
      <c r="G222" s="46" t="s">
        <v>26</v>
      </c>
      <c r="H222" s="48">
        <v>600</v>
      </c>
      <c r="I222" s="48">
        <f t="shared" si="7"/>
        <v>720</v>
      </c>
      <c r="J222" s="47" t="s">
        <v>26</v>
      </c>
      <c r="K222" s="22"/>
      <c r="L222" s="26">
        <f t="shared" si="8"/>
        <v>0</v>
      </c>
    </row>
    <row r="223" ht="27" customHeight="1" outlineLevel="1">
      <c r="A223" s="27"/>
      <c r="B223" s="20" t="s">
        <v>457</v>
      </c>
      <c r="C223" s="44" t="s">
        <v>458</v>
      </c>
      <c r="D223" s="32" t="s">
        <v>20</v>
      </c>
      <c r="E223" s="45" t="s">
        <v>30</v>
      </c>
      <c r="F223" s="45" t="s">
        <v>31</v>
      </c>
      <c r="G223" s="46" t="s">
        <v>26</v>
      </c>
      <c r="H223" s="48">
        <v>300</v>
      </c>
      <c r="I223" s="48">
        <f t="shared" si="7"/>
        <v>360</v>
      </c>
      <c r="J223" s="47" t="s">
        <v>26</v>
      </c>
      <c r="K223" s="22"/>
      <c r="L223" s="26">
        <f t="shared" si="8"/>
        <v>0</v>
      </c>
    </row>
    <row r="224" ht="27" customHeight="1" outlineLevel="1">
      <c r="A224" s="27"/>
      <c r="B224" s="20" t="s">
        <v>459</v>
      </c>
      <c r="C224" s="44" t="s">
        <v>460</v>
      </c>
      <c r="D224" s="32" t="s">
        <v>38</v>
      </c>
      <c r="E224" s="45" t="s">
        <v>30</v>
      </c>
      <c r="F224" s="45" t="s">
        <v>31</v>
      </c>
      <c r="G224" s="46" t="s">
        <v>26</v>
      </c>
      <c r="H224" s="48">
        <v>500</v>
      </c>
      <c r="I224" s="48">
        <f t="shared" si="7"/>
        <v>600</v>
      </c>
      <c r="J224" s="47" t="s">
        <v>26</v>
      </c>
      <c r="K224" s="22"/>
      <c r="L224" s="26">
        <f t="shared" si="8"/>
        <v>0</v>
      </c>
    </row>
    <row r="225" ht="27" customHeight="1" outlineLevel="1">
      <c r="A225" s="27"/>
      <c r="B225" s="20" t="s">
        <v>461</v>
      </c>
      <c r="C225" s="44" t="s">
        <v>462</v>
      </c>
      <c r="D225" s="32" t="s">
        <v>38</v>
      </c>
      <c r="E225" s="45" t="s">
        <v>30</v>
      </c>
      <c r="F225" s="45" t="s">
        <v>31</v>
      </c>
      <c r="G225" s="46" t="s">
        <v>26</v>
      </c>
      <c r="H225" s="48">
        <v>750</v>
      </c>
      <c r="I225" s="48">
        <f t="shared" si="7"/>
        <v>900</v>
      </c>
      <c r="J225" s="47" t="s">
        <v>26</v>
      </c>
      <c r="K225" s="22"/>
      <c r="L225" s="26">
        <f t="shared" si="8"/>
        <v>0</v>
      </c>
    </row>
    <row r="226" ht="27" customHeight="1" outlineLevel="1">
      <c r="A226" s="27"/>
      <c r="B226" s="20" t="s">
        <v>463</v>
      </c>
      <c r="C226" s="44" t="s">
        <v>464</v>
      </c>
      <c r="D226" s="32" t="s">
        <v>38</v>
      </c>
      <c r="E226" s="45" t="s">
        <v>30</v>
      </c>
      <c r="F226" s="45" t="s">
        <v>31</v>
      </c>
      <c r="G226" s="46" t="s">
        <v>26</v>
      </c>
      <c r="H226" s="48">
        <v>300</v>
      </c>
      <c r="I226" s="48">
        <f t="shared" si="7"/>
        <v>360</v>
      </c>
      <c r="J226" s="47" t="s">
        <v>26</v>
      </c>
      <c r="K226" s="22"/>
      <c r="L226" s="26">
        <f t="shared" si="8"/>
        <v>0</v>
      </c>
    </row>
    <row r="227" ht="27" customHeight="1" outlineLevel="1">
      <c r="A227" s="27"/>
      <c r="B227" s="20" t="s">
        <v>465</v>
      </c>
      <c r="C227" s="44" t="s">
        <v>466</v>
      </c>
      <c r="D227" s="32" t="s">
        <v>129</v>
      </c>
      <c r="E227" s="45" t="s">
        <v>30</v>
      </c>
      <c r="F227" s="45" t="s">
        <v>31</v>
      </c>
      <c r="G227" s="46" t="s">
        <v>26</v>
      </c>
      <c r="H227" s="48">
        <v>500</v>
      </c>
      <c r="I227" s="48">
        <f t="shared" si="7"/>
        <v>600</v>
      </c>
      <c r="J227" s="47" t="s">
        <v>26</v>
      </c>
      <c r="K227" s="22"/>
      <c r="L227" s="26">
        <f t="shared" si="8"/>
        <v>0</v>
      </c>
    </row>
    <row r="228" ht="27" customHeight="1" outlineLevel="1">
      <c r="A228" s="30"/>
      <c r="B228" s="20" t="s">
        <v>467</v>
      </c>
      <c r="C228" s="44" t="s">
        <v>468</v>
      </c>
      <c r="D228" s="32" t="s">
        <v>38</v>
      </c>
      <c r="E228" s="45" t="s">
        <v>30</v>
      </c>
      <c r="F228" s="45" t="s">
        <v>31</v>
      </c>
      <c r="G228" s="46" t="s">
        <v>26</v>
      </c>
      <c r="H228" s="48">
        <v>200</v>
      </c>
      <c r="I228" s="48">
        <f t="shared" si="7"/>
        <v>240</v>
      </c>
      <c r="J228" s="47" t="s">
        <v>26</v>
      </c>
      <c r="K228" s="22"/>
      <c r="L228" s="26">
        <f t="shared" si="8"/>
        <v>0</v>
      </c>
    </row>
    <row r="229" ht="27" customHeight="1">
      <c r="A229" s="12">
        <v>14</v>
      </c>
      <c r="B229" s="13" t="s">
        <v>469</v>
      </c>
      <c r="C229" s="14" t="s">
        <v>470</v>
      </c>
      <c r="D229" s="13" t="s">
        <v>20</v>
      </c>
      <c r="E229" s="15" t="s">
        <v>30</v>
      </c>
      <c r="F229" s="15" t="s">
        <v>31</v>
      </c>
      <c r="G229" s="16" t="s">
        <v>22</v>
      </c>
      <c r="H229" s="17" t="s">
        <v>22</v>
      </c>
      <c r="I229" s="17" t="s">
        <v>22</v>
      </c>
      <c r="J229" s="18" t="s">
        <v>22</v>
      </c>
      <c r="K229" s="15" t="s">
        <v>22</v>
      </c>
      <c r="L229" s="15" t="s">
        <v>22</v>
      </c>
    </row>
    <row r="230" ht="27" customHeight="1" outlineLevel="1">
      <c r="A230" s="19"/>
      <c r="B230" s="20" t="s">
        <v>471</v>
      </c>
      <c r="C230" s="21" t="s">
        <v>472</v>
      </c>
      <c r="D230" s="20" t="s">
        <v>20</v>
      </c>
      <c r="E230" s="22" t="s">
        <v>30</v>
      </c>
      <c r="F230" s="22" t="s">
        <v>31</v>
      </c>
      <c r="G230" s="24" t="s">
        <v>26</v>
      </c>
      <c r="H230" s="28">
        <v>1300</v>
      </c>
      <c r="I230" s="28">
        <f t="shared" si="7"/>
        <v>1560</v>
      </c>
      <c r="J230" s="26" t="s">
        <v>26</v>
      </c>
      <c r="K230" s="22"/>
      <c r="L230" s="26">
        <f t="shared" si="8"/>
        <v>0</v>
      </c>
    </row>
    <row r="231" ht="27" customHeight="1" outlineLevel="1">
      <c r="A231" s="27"/>
      <c r="B231" s="20" t="s">
        <v>473</v>
      </c>
      <c r="C231" s="21" t="s">
        <v>474</v>
      </c>
      <c r="D231" s="20" t="s">
        <v>20</v>
      </c>
      <c r="E231" s="22" t="s">
        <v>30</v>
      </c>
      <c r="F231" s="22" t="s">
        <v>31</v>
      </c>
      <c r="G231" s="24" t="s">
        <v>26</v>
      </c>
      <c r="H231" s="28">
        <v>1000</v>
      </c>
      <c r="I231" s="28">
        <f t="shared" ref="I231:I294" si="9">H231*1.2</f>
        <v>1200</v>
      </c>
      <c r="J231" s="26" t="s">
        <v>26</v>
      </c>
      <c r="K231" s="22"/>
      <c r="L231" s="26">
        <f t="shared" si="8"/>
        <v>0</v>
      </c>
    </row>
    <row r="232" ht="27" customHeight="1" outlineLevel="1">
      <c r="A232" s="27"/>
      <c r="B232" s="20" t="s">
        <v>475</v>
      </c>
      <c r="C232" s="21" t="s">
        <v>476</v>
      </c>
      <c r="D232" s="20" t="s">
        <v>20</v>
      </c>
      <c r="E232" s="22" t="s">
        <v>30</v>
      </c>
      <c r="F232" s="22" t="s">
        <v>31</v>
      </c>
      <c r="G232" s="24" t="s">
        <v>26</v>
      </c>
      <c r="H232" s="28">
        <v>750</v>
      </c>
      <c r="I232" s="28">
        <f t="shared" si="9"/>
        <v>900</v>
      </c>
      <c r="J232" s="26" t="s">
        <v>26</v>
      </c>
      <c r="K232" s="22"/>
      <c r="L232" s="26">
        <f t="shared" si="8"/>
        <v>0</v>
      </c>
    </row>
    <row r="233" ht="27" customHeight="1" outlineLevel="1">
      <c r="A233" s="27"/>
      <c r="B233" s="20" t="s">
        <v>477</v>
      </c>
      <c r="C233" s="21" t="s">
        <v>478</v>
      </c>
      <c r="D233" s="20" t="s">
        <v>20</v>
      </c>
      <c r="E233" s="22" t="s">
        <v>30</v>
      </c>
      <c r="F233" s="22" t="s">
        <v>31</v>
      </c>
      <c r="G233" s="24" t="s">
        <v>26</v>
      </c>
      <c r="H233" s="28">
        <v>500</v>
      </c>
      <c r="I233" s="28">
        <f t="shared" si="9"/>
        <v>600</v>
      </c>
      <c r="J233" s="26" t="s">
        <v>26</v>
      </c>
      <c r="K233" s="22"/>
      <c r="L233" s="26">
        <f t="shared" si="8"/>
        <v>0</v>
      </c>
    </row>
    <row r="234" ht="27" customHeight="1" outlineLevel="1">
      <c r="A234" s="27"/>
      <c r="B234" s="20" t="s">
        <v>479</v>
      </c>
      <c r="C234" s="21" t="s">
        <v>480</v>
      </c>
      <c r="D234" s="20" t="s">
        <v>20</v>
      </c>
      <c r="E234" s="22" t="s">
        <v>30</v>
      </c>
      <c r="F234" s="22" t="s">
        <v>31</v>
      </c>
      <c r="G234" s="24" t="s">
        <v>26</v>
      </c>
      <c r="H234" s="28">
        <v>1300</v>
      </c>
      <c r="I234" s="28">
        <f t="shared" si="9"/>
        <v>1560</v>
      </c>
      <c r="J234" s="26" t="s">
        <v>26</v>
      </c>
      <c r="K234" s="22"/>
      <c r="L234" s="26">
        <f t="shared" si="8"/>
        <v>0</v>
      </c>
    </row>
    <row r="235" ht="27" customHeight="1" outlineLevel="1">
      <c r="A235" s="27"/>
      <c r="B235" s="20" t="s">
        <v>481</v>
      </c>
      <c r="C235" s="21" t="s">
        <v>482</v>
      </c>
      <c r="D235" s="20" t="s">
        <v>20</v>
      </c>
      <c r="E235" s="22" t="s">
        <v>30</v>
      </c>
      <c r="F235" s="22" t="s">
        <v>31</v>
      </c>
      <c r="G235" s="24" t="s">
        <v>26</v>
      </c>
      <c r="H235" s="28">
        <v>1300</v>
      </c>
      <c r="I235" s="28">
        <f t="shared" si="9"/>
        <v>1560</v>
      </c>
      <c r="J235" s="26" t="s">
        <v>26</v>
      </c>
      <c r="K235" s="22"/>
      <c r="L235" s="26">
        <f t="shared" ref="L235:L298" si="10">K235*1.2</f>
        <v>0</v>
      </c>
    </row>
    <row r="236" ht="27" customHeight="1" outlineLevel="1">
      <c r="A236" s="30"/>
      <c r="B236" s="20" t="s">
        <v>483</v>
      </c>
      <c r="C236" s="21" t="s">
        <v>484</v>
      </c>
      <c r="D236" s="20" t="s">
        <v>20</v>
      </c>
      <c r="E236" s="22" t="s">
        <v>30</v>
      </c>
      <c r="F236" s="22" t="s">
        <v>31</v>
      </c>
      <c r="G236" s="24" t="s">
        <v>26</v>
      </c>
      <c r="H236" s="28">
        <v>2000</v>
      </c>
      <c r="I236" s="28">
        <f t="shared" si="9"/>
        <v>2400</v>
      </c>
      <c r="J236" s="26" t="s">
        <v>26</v>
      </c>
      <c r="K236" s="22"/>
      <c r="L236" s="26">
        <f t="shared" si="10"/>
        <v>0</v>
      </c>
    </row>
    <row r="237" ht="27" customHeight="1">
      <c r="A237" s="12">
        <v>15</v>
      </c>
      <c r="B237" s="13" t="s">
        <v>485</v>
      </c>
      <c r="C237" s="14" t="s">
        <v>486</v>
      </c>
      <c r="D237" s="13" t="s">
        <v>20</v>
      </c>
      <c r="E237" s="15" t="s">
        <v>30</v>
      </c>
      <c r="F237" s="15" t="s">
        <v>31</v>
      </c>
      <c r="G237" s="16" t="s">
        <v>26</v>
      </c>
      <c r="H237" s="17" t="s">
        <v>22</v>
      </c>
      <c r="I237" s="17" t="s">
        <v>22</v>
      </c>
      <c r="J237" s="18" t="s">
        <v>26</v>
      </c>
      <c r="K237" s="15" t="s">
        <v>22</v>
      </c>
      <c r="L237" s="15" t="s">
        <v>22</v>
      </c>
    </row>
    <row r="238" ht="27" customHeight="1" outlineLevel="1">
      <c r="A238" s="31"/>
      <c r="B238" s="32" t="s">
        <v>487</v>
      </c>
      <c r="C238" s="21" t="s">
        <v>488</v>
      </c>
      <c r="D238" s="20" t="s">
        <v>29</v>
      </c>
      <c r="E238" s="22" t="s">
        <v>30</v>
      </c>
      <c r="F238" s="22" t="s">
        <v>31</v>
      </c>
      <c r="G238" s="24" t="s">
        <v>26</v>
      </c>
      <c r="H238" s="28" t="s">
        <v>22</v>
      </c>
      <c r="I238" s="28" t="s">
        <v>22</v>
      </c>
      <c r="J238" s="26" t="s">
        <v>26</v>
      </c>
      <c r="K238" s="22" t="s">
        <v>22</v>
      </c>
      <c r="L238" s="22" t="s">
        <v>22</v>
      </c>
    </row>
    <row r="239" ht="27" customHeight="1" outlineLevel="1">
      <c r="A239" s="33"/>
      <c r="B239" s="32" t="s">
        <v>489</v>
      </c>
      <c r="C239" s="21" t="s">
        <v>490</v>
      </c>
      <c r="D239" s="20" t="s">
        <v>491</v>
      </c>
      <c r="E239" s="22" t="s">
        <v>30</v>
      </c>
      <c r="F239" s="22" t="s">
        <v>31</v>
      </c>
      <c r="G239" s="24" t="s">
        <v>26</v>
      </c>
      <c r="H239" s="28">
        <v>3000</v>
      </c>
      <c r="I239" s="28">
        <f t="shared" si="9"/>
        <v>3600</v>
      </c>
      <c r="J239" s="26" t="s">
        <v>26</v>
      </c>
      <c r="K239" s="22"/>
      <c r="L239" s="26">
        <f t="shared" si="10"/>
        <v>0</v>
      </c>
    </row>
    <row r="240" ht="27" customHeight="1" outlineLevel="1">
      <c r="A240" s="33"/>
      <c r="B240" s="32" t="s">
        <v>492</v>
      </c>
      <c r="C240" s="21" t="s">
        <v>493</v>
      </c>
      <c r="D240" s="20" t="s">
        <v>70</v>
      </c>
      <c r="E240" s="22" t="s">
        <v>30</v>
      </c>
      <c r="F240" s="22" t="s">
        <v>31</v>
      </c>
      <c r="G240" s="24" t="s">
        <v>26</v>
      </c>
      <c r="H240" s="28">
        <v>22000</v>
      </c>
      <c r="I240" s="28">
        <f t="shared" si="9"/>
        <v>26400</v>
      </c>
      <c r="J240" s="26" t="s">
        <v>26</v>
      </c>
      <c r="K240" s="22"/>
      <c r="L240" s="26">
        <f t="shared" si="10"/>
        <v>0</v>
      </c>
    </row>
    <row r="241" ht="27" customHeight="1" outlineLevel="1">
      <c r="A241" s="35"/>
      <c r="B241" s="32" t="s">
        <v>494</v>
      </c>
      <c r="C241" s="21" t="s">
        <v>495</v>
      </c>
      <c r="D241" s="20" t="s">
        <v>491</v>
      </c>
      <c r="E241" s="22" t="s">
        <v>30</v>
      </c>
      <c r="F241" s="22" t="s">
        <v>31</v>
      </c>
      <c r="G241" s="24" t="s">
        <v>26</v>
      </c>
      <c r="H241" s="28">
        <v>5000</v>
      </c>
      <c r="I241" s="28">
        <f t="shared" si="9"/>
        <v>6000</v>
      </c>
      <c r="J241" s="26" t="s">
        <v>26</v>
      </c>
      <c r="K241" s="22"/>
      <c r="L241" s="26">
        <f t="shared" si="10"/>
        <v>0</v>
      </c>
    </row>
    <row r="242" ht="27" customHeight="1">
      <c r="A242" s="12">
        <v>16</v>
      </c>
      <c r="B242" s="13" t="s">
        <v>496</v>
      </c>
      <c r="C242" s="14" t="s">
        <v>497</v>
      </c>
      <c r="D242" s="13" t="s">
        <v>20</v>
      </c>
      <c r="E242" s="15" t="s">
        <v>30</v>
      </c>
      <c r="F242" s="15" t="s">
        <v>31</v>
      </c>
      <c r="G242" s="16" t="s">
        <v>26</v>
      </c>
      <c r="H242" s="17" t="s">
        <v>22</v>
      </c>
      <c r="I242" s="17" t="s">
        <v>22</v>
      </c>
      <c r="J242" s="18" t="s">
        <v>26</v>
      </c>
      <c r="K242" s="15" t="s">
        <v>22</v>
      </c>
      <c r="L242" s="15" t="s">
        <v>22</v>
      </c>
    </row>
    <row r="243" ht="27" customHeight="1" outlineLevel="1">
      <c r="A243" s="36"/>
      <c r="B243" s="20" t="s">
        <v>498</v>
      </c>
      <c r="C243" s="21" t="s">
        <v>499</v>
      </c>
      <c r="D243" s="20" t="s">
        <v>500</v>
      </c>
      <c r="E243" s="22" t="s">
        <v>30</v>
      </c>
      <c r="F243" s="22" t="s">
        <v>31</v>
      </c>
      <c r="G243" s="24" t="s">
        <v>26</v>
      </c>
      <c r="H243" s="28">
        <v>1500</v>
      </c>
      <c r="I243" s="28">
        <f t="shared" si="9"/>
        <v>1800</v>
      </c>
      <c r="J243" s="26" t="s">
        <v>26</v>
      </c>
      <c r="K243" s="22"/>
      <c r="L243" s="26">
        <f t="shared" si="10"/>
        <v>0</v>
      </c>
    </row>
    <row r="244" ht="27" customHeight="1" outlineLevel="1">
      <c r="A244" s="37"/>
      <c r="B244" s="20" t="s">
        <v>501</v>
      </c>
      <c r="C244" s="49" t="s">
        <v>502</v>
      </c>
      <c r="D244" s="20" t="s">
        <v>500</v>
      </c>
      <c r="E244" s="22" t="s">
        <v>30</v>
      </c>
      <c r="F244" s="22" t="s">
        <v>31</v>
      </c>
      <c r="G244" s="24" t="s">
        <v>26</v>
      </c>
      <c r="H244" s="28">
        <v>20</v>
      </c>
      <c r="I244" s="28">
        <f t="shared" si="9"/>
        <v>24</v>
      </c>
      <c r="J244" s="26" t="s">
        <v>26</v>
      </c>
      <c r="K244" s="22"/>
      <c r="L244" s="26">
        <f t="shared" si="10"/>
        <v>0</v>
      </c>
    </row>
    <row r="245" ht="27" customHeight="1" outlineLevel="1">
      <c r="A245" s="38"/>
      <c r="B245" s="20" t="s">
        <v>503</v>
      </c>
      <c r="C245" s="49" t="s">
        <v>504</v>
      </c>
      <c r="D245" s="20" t="s">
        <v>500</v>
      </c>
      <c r="E245" s="22" t="s">
        <v>30</v>
      </c>
      <c r="F245" s="22" t="s">
        <v>31</v>
      </c>
      <c r="G245" s="24" t="s">
        <v>26</v>
      </c>
      <c r="H245" s="28">
        <v>5</v>
      </c>
      <c r="I245" s="28">
        <f t="shared" si="9"/>
        <v>6</v>
      </c>
      <c r="J245" s="26" t="s">
        <v>26</v>
      </c>
      <c r="K245" s="22"/>
      <c r="L245" s="26">
        <f t="shared" si="10"/>
        <v>0</v>
      </c>
    </row>
    <row r="246" ht="27.600000000000001">
      <c r="A246" s="12">
        <v>17</v>
      </c>
      <c r="B246" s="13" t="s">
        <v>505</v>
      </c>
      <c r="C246" s="14" t="s">
        <v>506</v>
      </c>
      <c r="D246" s="13" t="s">
        <v>20</v>
      </c>
      <c r="E246" s="15" t="s">
        <v>30</v>
      </c>
      <c r="F246" s="15" t="s">
        <v>31</v>
      </c>
      <c r="G246" s="16" t="s">
        <v>26</v>
      </c>
      <c r="H246" s="17" t="s">
        <v>22</v>
      </c>
      <c r="I246" s="17" t="s">
        <v>22</v>
      </c>
      <c r="J246" s="18" t="s">
        <v>26</v>
      </c>
      <c r="K246" s="15" t="s">
        <v>22</v>
      </c>
      <c r="L246" s="15" t="s">
        <v>22</v>
      </c>
    </row>
    <row r="247" ht="27.600000000000001" customHeight="1" outlineLevel="1">
      <c r="A247" s="50"/>
      <c r="B247" s="20" t="s">
        <v>507</v>
      </c>
      <c r="C247" s="21" t="s">
        <v>508</v>
      </c>
      <c r="D247" s="20" t="s">
        <v>129</v>
      </c>
      <c r="E247" s="22" t="s">
        <v>30</v>
      </c>
      <c r="F247" s="22" t="s">
        <v>31</v>
      </c>
      <c r="G247" s="24" t="s">
        <v>26</v>
      </c>
      <c r="H247" s="51">
        <v>350</v>
      </c>
      <c r="I247" s="28">
        <f t="shared" si="9"/>
        <v>420</v>
      </c>
      <c r="J247" s="26" t="s">
        <v>26</v>
      </c>
      <c r="K247" s="22"/>
      <c r="L247" s="26">
        <f t="shared" si="10"/>
        <v>0</v>
      </c>
    </row>
    <row r="248" ht="27.600000000000001" customHeight="1" outlineLevel="1">
      <c r="A248" s="52"/>
      <c r="B248" s="20" t="s">
        <v>509</v>
      </c>
      <c r="C248" s="21" t="s">
        <v>510</v>
      </c>
      <c r="D248" s="20" t="s">
        <v>500</v>
      </c>
      <c r="E248" s="22" t="s">
        <v>30</v>
      </c>
      <c r="F248" s="22" t="s">
        <v>31</v>
      </c>
      <c r="G248" s="24" t="s">
        <v>26</v>
      </c>
      <c r="H248" s="28">
        <v>1000</v>
      </c>
      <c r="I248" s="28">
        <f t="shared" si="9"/>
        <v>1200</v>
      </c>
      <c r="J248" s="26" t="s">
        <v>26</v>
      </c>
      <c r="K248" s="22"/>
      <c r="L248" s="26">
        <f t="shared" si="10"/>
        <v>0</v>
      </c>
    </row>
    <row r="249" ht="27.600000000000001" customHeight="1" outlineLevel="1">
      <c r="A249" s="52"/>
      <c r="B249" s="20" t="s">
        <v>511</v>
      </c>
      <c r="C249" s="21" t="s">
        <v>512</v>
      </c>
      <c r="D249" s="20" t="s">
        <v>500</v>
      </c>
      <c r="E249" s="22" t="s">
        <v>30</v>
      </c>
      <c r="F249" s="22" t="s">
        <v>31</v>
      </c>
      <c r="G249" s="24" t="s">
        <v>26</v>
      </c>
      <c r="H249" s="28">
        <v>850</v>
      </c>
      <c r="I249" s="28">
        <f t="shared" si="9"/>
        <v>1020</v>
      </c>
      <c r="J249" s="26" t="s">
        <v>26</v>
      </c>
      <c r="K249" s="22"/>
      <c r="L249" s="26">
        <f t="shared" si="10"/>
        <v>0</v>
      </c>
    </row>
    <row r="250" ht="27.600000000000001" customHeight="1" outlineLevel="1">
      <c r="A250" s="52"/>
      <c r="B250" s="20" t="s">
        <v>513</v>
      </c>
      <c r="C250" s="21" t="s">
        <v>514</v>
      </c>
      <c r="D250" s="20" t="s">
        <v>126</v>
      </c>
      <c r="E250" s="22" t="s">
        <v>30</v>
      </c>
      <c r="F250" s="22" t="s">
        <v>31</v>
      </c>
      <c r="G250" s="24" t="s">
        <v>26</v>
      </c>
      <c r="H250" s="28">
        <v>1250</v>
      </c>
      <c r="I250" s="28">
        <f t="shared" si="9"/>
        <v>1500</v>
      </c>
      <c r="J250" s="26" t="s">
        <v>26</v>
      </c>
      <c r="K250" s="22"/>
      <c r="L250" s="26">
        <f t="shared" si="10"/>
        <v>0</v>
      </c>
    </row>
    <row r="251" ht="27.600000000000001" customHeight="1" outlineLevel="1">
      <c r="A251" s="52"/>
      <c r="B251" s="20" t="s">
        <v>515</v>
      </c>
      <c r="C251" s="21" t="s">
        <v>516</v>
      </c>
      <c r="D251" s="20" t="s">
        <v>129</v>
      </c>
      <c r="E251" s="22" t="s">
        <v>30</v>
      </c>
      <c r="F251" s="22" t="s">
        <v>31</v>
      </c>
      <c r="G251" s="24" t="s">
        <v>26</v>
      </c>
      <c r="H251" s="28">
        <v>800</v>
      </c>
      <c r="I251" s="28">
        <f t="shared" si="9"/>
        <v>960</v>
      </c>
      <c r="J251" s="26" t="s">
        <v>26</v>
      </c>
      <c r="K251" s="22"/>
      <c r="L251" s="26">
        <f t="shared" si="10"/>
        <v>0</v>
      </c>
    </row>
    <row r="252" ht="27.600000000000001" customHeight="1" outlineLevel="1">
      <c r="A252" s="52"/>
      <c r="B252" s="20" t="s">
        <v>517</v>
      </c>
      <c r="C252" s="21" t="s">
        <v>518</v>
      </c>
      <c r="D252" s="20" t="s">
        <v>126</v>
      </c>
      <c r="E252" s="22" t="s">
        <v>30</v>
      </c>
      <c r="F252" s="22" t="s">
        <v>31</v>
      </c>
      <c r="G252" s="24" t="s">
        <v>26</v>
      </c>
      <c r="H252" s="28">
        <v>1000</v>
      </c>
      <c r="I252" s="28">
        <f t="shared" si="9"/>
        <v>1200</v>
      </c>
      <c r="J252" s="26" t="s">
        <v>26</v>
      </c>
      <c r="K252" s="22"/>
      <c r="L252" s="26">
        <f t="shared" si="10"/>
        <v>0</v>
      </c>
    </row>
    <row r="253" ht="27.600000000000001" customHeight="1" outlineLevel="1">
      <c r="A253" s="52"/>
      <c r="B253" s="32" t="s">
        <v>519</v>
      </c>
      <c r="C253" s="21" t="s">
        <v>520</v>
      </c>
      <c r="D253" s="20" t="s">
        <v>129</v>
      </c>
      <c r="E253" s="22" t="s">
        <v>30</v>
      </c>
      <c r="F253" s="22" t="s">
        <v>31</v>
      </c>
      <c r="G253" s="24" t="s">
        <v>26</v>
      </c>
      <c r="H253" s="28">
        <v>1250</v>
      </c>
      <c r="I253" s="28">
        <f t="shared" si="9"/>
        <v>1500</v>
      </c>
      <c r="J253" s="26" t="s">
        <v>26</v>
      </c>
      <c r="K253" s="22"/>
      <c r="L253" s="26">
        <f t="shared" si="10"/>
        <v>0</v>
      </c>
    </row>
    <row r="254" ht="27.600000000000001" customHeight="1" outlineLevel="1">
      <c r="A254" s="52"/>
      <c r="B254" s="32" t="s">
        <v>521</v>
      </c>
      <c r="C254" s="21" t="s">
        <v>522</v>
      </c>
      <c r="D254" s="20" t="s">
        <v>20</v>
      </c>
      <c r="E254" s="22" t="s">
        <v>30</v>
      </c>
      <c r="F254" s="22" t="s">
        <v>31</v>
      </c>
      <c r="G254" s="24" t="s">
        <v>26</v>
      </c>
      <c r="H254" s="28">
        <v>500</v>
      </c>
      <c r="I254" s="28">
        <f t="shared" si="9"/>
        <v>600</v>
      </c>
      <c r="J254" s="26" t="s">
        <v>26</v>
      </c>
      <c r="K254" s="22"/>
      <c r="L254" s="26">
        <f t="shared" si="10"/>
        <v>0</v>
      </c>
    </row>
    <row r="255" ht="27.600000000000001" customHeight="1" outlineLevel="1">
      <c r="A255" s="53"/>
      <c r="B255" s="32" t="s">
        <v>523</v>
      </c>
      <c r="C255" s="21" t="s">
        <v>524</v>
      </c>
      <c r="D255" s="20" t="s">
        <v>20</v>
      </c>
      <c r="E255" s="22" t="s">
        <v>30</v>
      </c>
      <c r="F255" s="22" t="s">
        <v>31</v>
      </c>
      <c r="G255" s="24" t="s">
        <v>22</v>
      </c>
      <c r="H255" s="28">
        <v>1000</v>
      </c>
      <c r="I255" s="28">
        <f t="shared" si="9"/>
        <v>1200</v>
      </c>
      <c r="J255" s="26" t="s">
        <v>22</v>
      </c>
      <c r="K255" s="22"/>
      <c r="L255" s="26">
        <f t="shared" si="10"/>
        <v>0</v>
      </c>
    </row>
    <row r="256" ht="30" customHeight="1">
      <c r="A256" s="12">
        <v>18</v>
      </c>
      <c r="B256" s="13" t="s">
        <v>525</v>
      </c>
      <c r="C256" s="14" t="s">
        <v>526</v>
      </c>
      <c r="D256" s="13" t="s">
        <v>20</v>
      </c>
      <c r="E256" s="15" t="s">
        <v>30</v>
      </c>
      <c r="F256" s="15" t="s">
        <v>31</v>
      </c>
      <c r="G256" s="16" t="s">
        <v>26</v>
      </c>
      <c r="H256" s="17" t="s">
        <v>22</v>
      </c>
      <c r="I256" s="17" t="s">
        <v>22</v>
      </c>
      <c r="J256" s="18" t="s">
        <v>26</v>
      </c>
      <c r="K256" s="15" t="s">
        <v>22</v>
      </c>
      <c r="L256" s="15" t="s">
        <v>22</v>
      </c>
    </row>
    <row r="257" ht="30" customHeight="1" outlineLevel="1">
      <c r="A257" s="19"/>
      <c r="B257" s="20" t="s">
        <v>527</v>
      </c>
      <c r="C257" s="21" t="s">
        <v>528</v>
      </c>
      <c r="D257" s="20" t="s">
        <v>20</v>
      </c>
      <c r="E257" s="22" t="s">
        <v>30</v>
      </c>
      <c r="F257" s="22" t="s">
        <v>31</v>
      </c>
      <c r="G257" s="24" t="s">
        <v>26</v>
      </c>
      <c r="H257" s="28">
        <v>2500</v>
      </c>
      <c r="I257" s="28">
        <f t="shared" si="9"/>
        <v>3000</v>
      </c>
      <c r="J257" s="26" t="s">
        <v>26</v>
      </c>
      <c r="K257" s="22"/>
      <c r="L257" s="26">
        <f t="shared" si="10"/>
        <v>0</v>
      </c>
    </row>
    <row r="258" ht="30" customHeight="1" outlineLevel="1">
      <c r="A258" s="27"/>
      <c r="B258" s="20" t="s">
        <v>529</v>
      </c>
      <c r="C258" s="21" t="s">
        <v>530</v>
      </c>
      <c r="D258" s="20" t="s">
        <v>126</v>
      </c>
      <c r="E258" s="22" t="s">
        <v>30</v>
      </c>
      <c r="F258" s="22" t="s">
        <v>31</v>
      </c>
      <c r="G258" s="24" t="s">
        <v>26</v>
      </c>
      <c r="H258" s="28">
        <v>350</v>
      </c>
      <c r="I258" s="28">
        <f t="shared" si="9"/>
        <v>420</v>
      </c>
      <c r="J258" s="26" t="s">
        <v>26</v>
      </c>
      <c r="K258" s="22"/>
      <c r="L258" s="26">
        <f t="shared" si="10"/>
        <v>0</v>
      </c>
    </row>
    <row r="259" ht="30" customHeight="1" outlineLevel="1">
      <c r="A259" s="27"/>
      <c r="B259" s="20" t="s">
        <v>531</v>
      </c>
      <c r="C259" s="21" t="s">
        <v>532</v>
      </c>
      <c r="D259" s="20" t="s">
        <v>126</v>
      </c>
      <c r="E259" s="22" t="s">
        <v>30</v>
      </c>
      <c r="F259" s="22" t="s">
        <v>31</v>
      </c>
      <c r="G259" s="24" t="s">
        <v>26</v>
      </c>
      <c r="H259" s="28">
        <v>150</v>
      </c>
      <c r="I259" s="28">
        <f t="shared" si="9"/>
        <v>180</v>
      </c>
      <c r="J259" s="26" t="s">
        <v>26</v>
      </c>
      <c r="K259" s="22"/>
      <c r="L259" s="26">
        <f t="shared" si="10"/>
        <v>0</v>
      </c>
    </row>
    <row r="260" ht="30" customHeight="1" outlineLevel="1">
      <c r="A260" s="27"/>
      <c r="B260" s="20" t="s">
        <v>533</v>
      </c>
      <c r="C260" s="21" t="s">
        <v>534</v>
      </c>
      <c r="D260" s="20" t="s">
        <v>20</v>
      </c>
      <c r="E260" s="22" t="s">
        <v>30</v>
      </c>
      <c r="F260" s="22" t="s">
        <v>31</v>
      </c>
      <c r="G260" s="24" t="s">
        <v>26</v>
      </c>
      <c r="H260" s="28">
        <v>500</v>
      </c>
      <c r="I260" s="28">
        <f t="shared" si="9"/>
        <v>600</v>
      </c>
      <c r="J260" s="26" t="s">
        <v>26</v>
      </c>
      <c r="K260" s="22"/>
      <c r="L260" s="26">
        <f t="shared" si="10"/>
        <v>0</v>
      </c>
    </row>
    <row r="261" ht="30" customHeight="1" outlineLevel="1">
      <c r="A261" s="27"/>
      <c r="B261" s="20" t="s">
        <v>535</v>
      </c>
      <c r="C261" s="21" t="s">
        <v>536</v>
      </c>
      <c r="D261" s="20" t="s">
        <v>20</v>
      </c>
      <c r="E261" s="22" t="s">
        <v>30</v>
      </c>
      <c r="F261" s="22" t="s">
        <v>31</v>
      </c>
      <c r="G261" s="24" t="s">
        <v>26</v>
      </c>
      <c r="H261" s="28">
        <v>750</v>
      </c>
      <c r="I261" s="28">
        <f t="shared" si="9"/>
        <v>900</v>
      </c>
      <c r="J261" s="26" t="s">
        <v>26</v>
      </c>
      <c r="K261" s="22"/>
      <c r="L261" s="26">
        <f t="shared" si="10"/>
        <v>0</v>
      </c>
    </row>
    <row r="262" ht="30" customHeight="1" outlineLevel="1">
      <c r="A262" s="27"/>
      <c r="B262" s="20" t="s">
        <v>537</v>
      </c>
      <c r="C262" s="21" t="s">
        <v>538</v>
      </c>
      <c r="D262" s="20" t="s">
        <v>20</v>
      </c>
      <c r="E262" s="22" t="s">
        <v>30</v>
      </c>
      <c r="F262" s="22" t="s">
        <v>31</v>
      </c>
      <c r="G262" s="24" t="s">
        <v>26</v>
      </c>
      <c r="H262" s="28">
        <v>350</v>
      </c>
      <c r="I262" s="28">
        <f t="shared" si="9"/>
        <v>420</v>
      </c>
      <c r="J262" s="26" t="s">
        <v>26</v>
      </c>
      <c r="K262" s="22"/>
      <c r="L262" s="26">
        <f t="shared" si="10"/>
        <v>0</v>
      </c>
    </row>
    <row r="263" ht="30" customHeight="1" outlineLevel="1">
      <c r="A263" s="27"/>
      <c r="B263" s="20" t="s">
        <v>539</v>
      </c>
      <c r="C263" s="21" t="s">
        <v>540</v>
      </c>
      <c r="D263" s="20" t="s">
        <v>20</v>
      </c>
      <c r="E263" s="22" t="s">
        <v>30</v>
      </c>
      <c r="F263" s="22" t="s">
        <v>31</v>
      </c>
      <c r="G263" s="24" t="s">
        <v>26</v>
      </c>
      <c r="H263" s="28">
        <v>700</v>
      </c>
      <c r="I263" s="28">
        <f t="shared" si="9"/>
        <v>840</v>
      </c>
      <c r="J263" s="26" t="s">
        <v>26</v>
      </c>
      <c r="K263" s="22"/>
      <c r="L263" s="26">
        <f t="shared" si="10"/>
        <v>0</v>
      </c>
    </row>
    <row r="264" ht="30" customHeight="1" outlineLevel="1">
      <c r="A264" s="30"/>
      <c r="B264" s="20" t="s">
        <v>541</v>
      </c>
      <c r="C264" s="21" t="s">
        <v>542</v>
      </c>
      <c r="D264" s="20" t="s">
        <v>20</v>
      </c>
      <c r="E264" s="22" t="s">
        <v>30</v>
      </c>
      <c r="F264" s="22" t="s">
        <v>31</v>
      </c>
      <c r="G264" s="24" t="s">
        <v>26</v>
      </c>
      <c r="H264" s="28">
        <v>500</v>
      </c>
      <c r="I264" s="28">
        <f t="shared" si="9"/>
        <v>600</v>
      </c>
      <c r="J264" s="26" t="s">
        <v>26</v>
      </c>
      <c r="K264" s="22"/>
      <c r="L264" s="26">
        <f t="shared" si="10"/>
        <v>0</v>
      </c>
    </row>
    <row r="265" ht="30" customHeight="1">
      <c r="A265" s="12">
        <v>19</v>
      </c>
      <c r="B265" s="13" t="s">
        <v>543</v>
      </c>
      <c r="C265" s="14" t="s">
        <v>544</v>
      </c>
      <c r="D265" s="13" t="s">
        <v>20</v>
      </c>
      <c r="E265" s="15" t="s">
        <v>21</v>
      </c>
      <c r="F265" s="15"/>
      <c r="G265" s="16">
        <f>G266</f>
        <v>100808.33</v>
      </c>
      <c r="H265" s="17" t="s">
        <v>22</v>
      </c>
      <c r="I265" s="17" t="s">
        <v>22</v>
      </c>
      <c r="J265" s="15">
        <f>J266</f>
        <v>0</v>
      </c>
      <c r="K265" s="15" t="s">
        <v>22</v>
      </c>
      <c r="L265" s="15" t="s">
        <v>22</v>
      </c>
    </row>
    <row r="266" ht="30" customHeight="1" outlineLevel="1">
      <c r="A266" s="19"/>
      <c r="B266" s="20" t="s">
        <v>545</v>
      </c>
      <c r="C266" s="21" t="s">
        <v>24</v>
      </c>
      <c r="D266" s="20" t="s">
        <v>20</v>
      </c>
      <c r="E266" s="22" t="s">
        <v>25</v>
      </c>
      <c r="F266" s="22"/>
      <c r="G266" s="24">
        <v>100808.33</v>
      </c>
      <c r="H266" s="28" t="s">
        <v>22</v>
      </c>
      <c r="I266" s="28" t="s">
        <v>22</v>
      </c>
      <c r="J266" s="22"/>
      <c r="K266" s="22" t="s">
        <v>22</v>
      </c>
      <c r="L266" s="22" t="s">
        <v>22</v>
      </c>
    </row>
    <row r="267" ht="30" customHeight="1" outlineLevel="1">
      <c r="A267" s="27"/>
      <c r="B267" s="20" t="s">
        <v>546</v>
      </c>
      <c r="C267" s="21" t="s">
        <v>547</v>
      </c>
      <c r="D267" s="20" t="s">
        <v>20</v>
      </c>
      <c r="E267" s="22" t="s">
        <v>30</v>
      </c>
      <c r="F267" s="22" t="s">
        <v>31</v>
      </c>
      <c r="G267" s="24" t="s">
        <v>26</v>
      </c>
      <c r="H267" s="28">
        <v>1500</v>
      </c>
      <c r="I267" s="28">
        <f t="shared" si="9"/>
        <v>1800</v>
      </c>
      <c r="J267" s="26" t="s">
        <v>26</v>
      </c>
      <c r="K267" s="22"/>
      <c r="L267" s="26">
        <f t="shared" si="10"/>
        <v>0</v>
      </c>
    </row>
    <row r="268" ht="30" customHeight="1" outlineLevel="1">
      <c r="A268" s="27"/>
      <c r="B268" s="20" t="s">
        <v>548</v>
      </c>
      <c r="C268" s="21" t="s">
        <v>549</v>
      </c>
      <c r="D268" s="20" t="s">
        <v>20</v>
      </c>
      <c r="E268" s="22" t="s">
        <v>30</v>
      </c>
      <c r="F268" s="22" t="s">
        <v>31</v>
      </c>
      <c r="G268" s="24" t="s">
        <v>26</v>
      </c>
      <c r="H268" s="28">
        <v>1100</v>
      </c>
      <c r="I268" s="28">
        <f t="shared" si="9"/>
        <v>1320</v>
      </c>
      <c r="J268" s="26" t="s">
        <v>26</v>
      </c>
      <c r="K268" s="22"/>
      <c r="L268" s="26">
        <f t="shared" si="10"/>
        <v>0</v>
      </c>
    </row>
    <row r="269" ht="30" customHeight="1" outlineLevel="1">
      <c r="A269" s="27"/>
      <c r="B269" s="20" t="s">
        <v>550</v>
      </c>
      <c r="C269" s="21" t="s">
        <v>551</v>
      </c>
      <c r="D269" s="20" t="s">
        <v>20</v>
      </c>
      <c r="E269" s="22" t="s">
        <v>30</v>
      </c>
      <c r="F269" s="22" t="s">
        <v>31</v>
      </c>
      <c r="G269" s="24" t="s">
        <v>26</v>
      </c>
      <c r="H269" s="28">
        <v>1750</v>
      </c>
      <c r="I269" s="28">
        <f t="shared" si="9"/>
        <v>2100</v>
      </c>
      <c r="J269" s="26" t="s">
        <v>26</v>
      </c>
      <c r="K269" s="22"/>
      <c r="L269" s="26">
        <f t="shared" si="10"/>
        <v>0</v>
      </c>
    </row>
    <row r="270" ht="30" customHeight="1" outlineLevel="1">
      <c r="A270" s="27"/>
      <c r="B270" s="20" t="s">
        <v>552</v>
      </c>
      <c r="C270" s="21" t="s">
        <v>553</v>
      </c>
      <c r="D270" s="20" t="s">
        <v>20</v>
      </c>
      <c r="E270" s="22" t="s">
        <v>30</v>
      </c>
      <c r="F270" s="22" t="s">
        <v>31</v>
      </c>
      <c r="G270" s="24" t="s">
        <v>26</v>
      </c>
      <c r="H270" s="28">
        <v>800</v>
      </c>
      <c r="I270" s="28">
        <f t="shared" si="9"/>
        <v>960</v>
      </c>
      <c r="J270" s="26" t="s">
        <v>26</v>
      </c>
      <c r="K270" s="22"/>
      <c r="L270" s="26">
        <f t="shared" si="10"/>
        <v>0</v>
      </c>
    </row>
    <row r="271" ht="30" customHeight="1" outlineLevel="1">
      <c r="A271" s="27"/>
      <c r="B271" s="20" t="s">
        <v>554</v>
      </c>
      <c r="C271" s="21" t="s">
        <v>555</v>
      </c>
      <c r="D271" s="20" t="s">
        <v>20</v>
      </c>
      <c r="E271" s="22" t="s">
        <v>30</v>
      </c>
      <c r="F271" s="22" t="s">
        <v>31</v>
      </c>
      <c r="G271" s="24" t="s">
        <v>26</v>
      </c>
      <c r="H271" s="28">
        <v>150</v>
      </c>
      <c r="I271" s="28">
        <f t="shared" si="9"/>
        <v>180</v>
      </c>
      <c r="J271" s="26" t="s">
        <v>26</v>
      </c>
      <c r="K271" s="22"/>
      <c r="L271" s="26">
        <f t="shared" si="10"/>
        <v>0</v>
      </c>
    </row>
    <row r="272" ht="30" customHeight="1" outlineLevel="1">
      <c r="A272" s="27"/>
      <c r="B272" s="20" t="s">
        <v>556</v>
      </c>
      <c r="C272" s="21" t="s">
        <v>557</v>
      </c>
      <c r="D272" s="20" t="s">
        <v>20</v>
      </c>
      <c r="E272" s="22" t="s">
        <v>30</v>
      </c>
      <c r="F272" s="22" t="s">
        <v>31</v>
      </c>
      <c r="G272" s="24" t="s">
        <v>26</v>
      </c>
      <c r="H272" s="28">
        <v>500</v>
      </c>
      <c r="I272" s="28">
        <f t="shared" si="9"/>
        <v>600</v>
      </c>
      <c r="J272" s="26" t="s">
        <v>26</v>
      </c>
      <c r="K272" s="22"/>
      <c r="L272" s="26">
        <f t="shared" si="10"/>
        <v>0</v>
      </c>
    </row>
    <row r="273" ht="30" customHeight="1" outlineLevel="1">
      <c r="A273" s="27"/>
      <c r="B273" s="20" t="s">
        <v>558</v>
      </c>
      <c r="C273" s="21" t="s">
        <v>559</v>
      </c>
      <c r="D273" s="20" t="s">
        <v>20</v>
      </c>
      <c r="E273" s="22" t="s">
        <v>30</v>
      </c>
      <c r="F273" s="22" t="s">
        <v>31</v>
      </c>
      <c r="G273" s="24" t="s">
        <v>26</v>
      </c>
      <c r="H273" s="28">
        <v>2200</v>
      </c>
      <c r="I273" s="28">
        <f t="shared" si="9"/>
        <v>2640</v>
      </c>
      <c r="J273" s="26" t="s">
        <v>26</v>
      </c>
      <c r="K273" s="22"/>
      <c r="L273" s="26">
        <f t="shared" si="10"/>
        <v>0</v>
      </c>
    </row>
    <row r="274" ht="30" customHeight="1" outlineLevel="1">
      <c r="A274" s="27"/>
      <c r="B274" s="20" t="s">
        <v>560</v>
      </c>
      <c r="C274" s="21" t="s">
        <v>561</v>
      </c>
      <c r="D274" s="20" t="s">
        <v>20</v>
      </c>
      <c r="E274" s="22" t="s">
        <v>30</v>
      </c>
      <c r="F274" s="22" t="s">
        <v>31</v>
      </c>
      <c r="G274" s="24" t="s">
        <v>26</v>
      </c>
      <c r="H274" s="28">
        <v>1500</v>
      </c>
      <c r="I274" s="28">
        <f t="shared" si="9"/>
        <v>1800</v>
      </c>
      <c r="J274" s="26" t="s">
        <v>26</v>
      </c>
      <c r="K274" s="22"/>
      <c r="L274" s="26">
        <f t="shared" si="10"/>
        <v>0</v>
      </c>
    </row>
    <row r="275" ht="30" customHeight="1" outlineLevel="1">
      <c r="A275" s="27"/>
      <c r="B275" s="20" t="s">
        <v>562</v>
      </c>
      <c r="C275" s="21" t="s">
        <v>563</v>
      </c>
      <c r="D275" s="20" t="s">
        <v>20</v>
      </c>
      <c r="E275" s="22" t="s">
        <v>30</v>
      </c>
      <c r="F275" s="22" t="s">
        <v>31</v>
      </c>
      <c r="G275" s="24" t="s">
        <v>26</v>
      </c>
      <c r="H275" s="28">
        <v>1500</v>
      </c>
      <c r="I275" s="28">
        <f t="shared" si="9"/>
        <v>1800</v>
      </c>
      <c r="J275" s="26" t="s">
        <v>26</v>
      </c>
      <c r="K275" s="22"/>
      <c r="L275" s="26">
        <f t="shared" si="10"/>
        <v>0</v>
      </c>
    </row>
    <row r="276" ht="30" customHeight="1" outlineLevel="1">
      <c r="A276" s="27"/>
      <c r="B276" s="20" t="s">
        <v>564</v>
      </c>
      <c r="C276" s="21" t="s">
        <v>565</v>
      </c>
      <c r="D276" s="20" t="s">
        <v>20</v>
      </c>
      <c r="E276" s="22" t="s">
        <v>30</v>
      </c>
      <c r="F276" s="22" t="s">
        <v>31</v>
      </c>
      <c r="G276" s="24" t="s">
        <v>26</v>
      </c>
      <c r="H276" s="28">
        <v>1500</v>
      </c>
      <c r="I276" s="28">
        <f t="shared" si="9"/>
        <v>1800</v>
      </c>
      <c r="J276" s="26" t="s">
        <v>26</v>
      </c>
      <c r="K276" s="22"/>
      <c r="L276" s="26">
        <f t="shared" si="10"/>
        <v>0</v>
      </c>
    </row>
    <row r="277" ht="30" customHeight="1" outlineLevel="1">
      <c r="A277" s="27"/>
      <c r="B277" s="20" t="s">
        <v>566</v>
      </c>
      <c r="C277" s="21" t="s">
        <v>567</v>
      </c>
      <c r="D277" s="20" t="s">
        <v>20</v>
      </c>
      <c r="E277" s="22" t="s">
        <v>30</v>
      </c>
      <c r="F277" s="22" t="s">
        <v>31</v>
      </c>
      <c r="G277" s="24" t="s">
        <v>26</v>
      </c>
      <c r="H277" s="28">
        <v>750</v>
      </c>
      <c r="I277" s="28">
        <f t="shared" si="9"/>
        <v>900</v>
      </c>
      <c r="J277" s="26" t="s">
        <v>26</v>
      </c>
      <c r="K277" s="22"/>
      <c r="L277" s="26">
        <f t="shared" si="10"/>
        <v>0</v>
      </c>
    </row>
    <row r="278" ht="30" customHeight="1" outlineLevel="1">
      <c r="A278" s="27"/>
      <c r="B278" s="20" t="s">
        <v>568</v>
      </c>
      <c r="C278" s="21" t="s">
        <v>569</v>
      </c>
      <c r="D278" s="20" t="s">
        <v>20</v>
      </c>
      <c r="E278" s="22" t="s">
        <v>30</v>
      </c>
      <c r="F278" s="22" t="s">
        <v>31</v>
      </c>
      <c r="G278" s="24" t="s">
        <v>26</v>
      </c>
      <c r="H278" s="28">
        <v>850</v>
      </c>
      <c r="I278" s="28">
        <f t="shared" si="9"/>
        <v>1020</v>
      </c>
      <c r="J278" s="26" t="s">
        <v>26</v>
      </c>
      <c r="K278" s="22"/>
      <c r="L278" s="26">
        <f t="shared" si="10"/>
        <v>0</v>
      </c>
    </row>
    <row r="279" ht="30" customHeight="1" outlineLevel="1">
      <c r="A279" s="27"/>
      <c r="B279" s="20" t="s">
        <v>570</v>
      </c>
      <c r="C279" s="21" t="s">
        <v>571</v>
      </c>
      <c r="D279" s="20" t="s">
        <v>20</v>
      </c>
      <c r="E279" s="22" t="s">
        <v>30</v>
      </c>
      <c r="F279" s="22" t="s">
        <v>31</v>
      </c>
      <c r="G279" s="24" t="s">
        <v>26</v>
      </c>
      <c r="H279" s="28">
        <v>1500</v>
      </c>
      <c r="I279" s="28">
        <f t="shared" si="9"/>
        <v>1800</v>
      </c>
      <c r="J279" s="26" t="s">
        <v>26</v>
      </c>
      <c r="K279" s="22"/>
      <c r="L279" s="26">
        <f t="shared" si="10"/>
        <v>0</v>
      </c>
    </row>
    <row r="280" ht="30" customHeight="1" outlineLevel="1">
      <c r="A280" s="27"/>
      <c r="B280" s="20" t="s">
        <v>572</v>
      </c>
      <c r="C280" s="21" t="s">
        <v>573</v>
      </c>
      <c r="D280" s="20" t="s">
        <v>20</v>
      </c>
      <c r="E280" s="22" t="s">
        <v>30</v>
      </c>
      <c r="F280" s="22" t="s">
        <v>31</v>
      </c>
      <c r="G280" s="24" t="s">
        <v>26</v>
      </c>
      <c r="H280" s="28">
        <v>200</v>
      </c>
      <c r="I280" s="28">
        <f t="shared" si="9"/>
        <v>240</v>
      </c>
      <c r="J280" s="26" t="s">
        <v>26</v>
      </c>
      <c r="K280" s="22"/>
      <c r="L280" s="26">
        <f t="shared" si="10"/>
        <v>0</v>
      </c>
    </row>
    <row r="281" ht="30" customHeight="1" outlineLevel="1">
      <c r="A281" s="27"/>
      <c r="B281" s="20" t="s">
        <v>574</v>
      </c>
      <c r="C281" s="21" t="s">
        <v>575</v>
      </c>
      <c r="D281" s="20" t="s">
        <v>20</v>
      </c>
      <c r="E281" s="22" t="s">
        <v>30</v>
      </c>
      <c r="F281" s="22" t="s">
        <v>31</v>
      </c>
      <c r="G281" s="24" t="s">
        <v>26</v>
      </c>
      <c r="H281" s="28">
        <v>1500</v>
      </c>
      <c r="I281" s="28">
        <f t="shared" si="9"/>
        <v>1800</v>
      </c>
      <c r="J281" s="26" t="s">
        <v>26</v>
      </c>
      <c r="K281" s="22"/>
      <c r="L281" s="26">
        <f t="shared" si="10"/>
        <v>0</v>
      </c>
    </row>
    <row r="282" ht="30" customHeight="1" outlineLevel="1">
      <c r="A282" s="27"/>
      <c r="B282" s="20" t="s">
        <v>576</v>
      </c>
      <c r="C282" s="21" t="s">
        <v>577</v>
      </c>
      <c r="D282" s="20" t="s">
        <v>20</v>
      </c>
      <c r="E282" s="22" t="s">
        <v>30</v>
      </c>
      <c r="F282" s="22" t="s">
        <v>31</v>
      </c>
      <c r="G282" s="24" t="s">
        <v>26</v>
      </c>
      <c r="H282" s="28">
        <v>1000</v>
      </c>
      <c r="I282" s="28">
        <f t="shared" si="9"/>
        <v>1200</v>
      </c>
      <c r="J282" s="26" t="s">
        <v>26</v>
      </c>
      <c r="K282" s="22"/>
      <c r="L282" s="26">
        <f t="shared" si="10"/>
        <v>0</v>
      </c>
    </row>
    <row r="283" ht="30" customHeight="1" outlineLevel="1">
      <c r="A283" s="27"/>
      <c r="B283" s="20" t="s">
        <v>578</v>
      </c>
      <c r="C283" s="21" t="s">
        <v>579</v>
      </c>
      <c r="D283" s="20" t="s">
        <v>20</v>
      </c>
      <c r="E283" s="22" t="s">
        <v>30</v>
      </c>
      <c r="F283" s="22" t="s">
        <v>31</v>
      </c>
      <c r="G283" s="24" t="s">
        <v>26</v>
      </c>
      <c r="H283" s="28">
        <v>1800</v>
      </c>
      <c r="I283" s="28">
        <f t="shared" si="9"/>
        <v>2160</v>
      </c>
      <c r="J283" s="26" t="s">
        <v>26</v>
      </c>
      <c r="K283" s="22"/>
      <c r="L283" s="26">
        <f t="shared" si="10"/>
        <v>0</v>
      </c>
    </row>
    <row r="284" ht="30" customHeight="1" outlineLevel="1">
      <c r="A284" s="27"/>
      <c r="B284" s="20" t="s">
        <v>580</v>
      </c>
      <c r="C284" s="21" t="s">
        <v>581</v>
      </c>
      <c r="D284" s="20" t="s">
        <v>20</v>
      </c>
      <c r="E284" s="22" t="s">
        <v>30</v>
      </c>
      <c r="F284" s="22" t="s">
        <v>31</v>
      </c>
      <c r="G284" s="24" t="s">
        <v>26</v>
      </c>
      <c r="H284" s="28">
        <v>800</v>
      </c>
      <c r="I284" s="28">
        <f t="shared" si="9"/>
        <v>960</v>
      </c>
      <c r="J284" s="26" t="s">
        <v>26</v>
      </c>
      <c r="K284" s="22"/>
      <c r="L284" s="26">
        <f t="shared" si="10"/>
        <v>0</v>
      </c>
    </row>
    <row r="285" ht="30" customHeight="1" outlineLevel="1">
      <c r="A285" s="27"/>
      <c r="B285" s="20" t="s">
        <v>582</v>
      </c>
      <c r="C285" s="21" t="s">
        <v>583</v>
      </c>
      <c r="D285" s="20" t="s">
        <v>20</v>
      </c>
      <c r="E285" s="22" t="s">
        <v>30</v>
      </c>
      <c r="F285" s="22" t="s">
        <v>31</v>
      </c>
      <c r="G285" s="24" t="s">
        <v>26</v>
      </c>
      <c r="H285" s="28">
        <v>800</v>
      </c>
      <c r="I285" s="28">
        <f t="shared" si="9"/>
        <v>960</v>
      </c>
      <c r="J285" s="26" t="s">
        <v>26</v>
      </c>
      <c r="K285" s="22"/>
      <c r="L285" s="26">
        <f t="shared" si="10"/>
        <v>0</v>
      </c>
    </row>
    <row r="286" ht="30" customHeight="1" outlineLevel="1">
      <c r="A286" s="27"/>
      <c r="B286" s="20" t="s">
        <v>584</v>
      </c>
      <c r="C286" s="21" t="s">
        <v>585</v>
      </c>
      <c r="D286" s="20" t="s">
        <v>20</v>
      </c>
      <c r="E286" s="22" t="s">
        <v>30</v>
      </c>
      <c r="F286" s="22" t="s">
        <v>31</v>
      </c>
      <c r="G286" s="24" t="s">
        <v>26</v>
      </c>
      <c r="H286" s="28">
        <v>1500</v>
      </c>
      <c r="I286" s="28">
        <f t="shared" si="9"/>
        <v>1800</v>
      </c>
      <c r="J286" s="26" t="s">
        <v>26</v>
      </c>
      <c r="K286" s="22"/>
      <c r="L286" s="26">
        <f t="shared" si="10"/>
        <v>0</v>
      </c>
    </row>
    <row r="287" ht="30" customHeight="1" outlineLevel="1">
      <c r="A287" s="27"/>
      <c r="B287" s="20" t="s">
        <v>586</v>
      </c>
      <c r="C287" s="21" t="s">
        <v>587</v>
      </c>
      <c r="D287" s="20" t="s">
        <v>20</v>
      </c>
      <c r="E287" s="22" t="s">
        <v>30</v>
      </c>
      <c r="F287" s="22" t="s">
        <v>31</v>
      </c>
      <c r="G287" s="24" t="s">
        <v>26</v>
      </c>
      <c r="H287" s="28">
        <v>500</v>
      </c>
      <c r="I287" s="28">
        <f t="shared" si="9"/>
        <v>600</v>
      </c>
      <c r="J287" s="26" t="s">
        <v>26</v>
      </c>
      <c r="K287" s="22"/>
      <c r="L287" s="26">
        <f t="shared" si="10"/>
        <v>0</v>
      </c>
    </row>
    <row r="288" ht="30" customHeight="1" outlineLevel="1">
      <c r="A288" s="27"/>
      <c r="B288" s="20" t="s">
        <v>588</v>
      </c>
      <c r="C288" s="21" t="s">
        <v>589</v>
      </c>
      <c r="D288" s="20" t="s">
        <v>20</v>
      </c>
      <c r="E288" s="22" t="s">
        <v>30</v>
      </c>
      <c r="F288" s="22" t="s">
        <v>31</v>
      </c>
      <c r="G288" s="24" t="s">
        <v>26</v>
      </c>
      <c r="H288" s="28">
        <v>1250</v>
      </c>
      <c r="I288" s="28">
        <f t="shared" si="9"/>
        <v>1500</v>
      </c>
      <c r="J288" s="26" t="s">
        <v>26</v>
      </c>
      <c r="K288" s="22"/>
      <c r="L288" s="26">
        <f t="shared" si="10"/>
        <v>0</v>
      </c>
    </row>
    <row r="289" ht="30" customHeight="1" outlineLevel="1">
      <c r="A289" s="27"/>
      <c r="B289" s="20" t="s">
        <v>590</v>
      </c>
      <c r="C289" s="21" t="s">
        <v>591</v>
      </c>
      <c r="D289" s="20" t="s">
        <v>20</v>
      </c>
      <c r="E289" s="22" t="s">
        <v>30</v>
      </c>
      <c r="F289" s="22" t="s">
        <v>31</v>
      </c>
      <c r="G289" s="24" t="s">
        <v>26</v>
      </c>
      <c r="H289" s="28">
        <v>800</v>
      </c>
      <c r="I289" s="28">
        <f t="shared" si="9"/>
        <v>960</v>
      </c>
      <c r="J289" s="26" t="s">
        <v>26</v>
      </c>
      <c r="K289" s="22"/>
      <c r="L289" s="26">
        <f t="shared" si="10"/>
        <v>0</v>
      </c>
    </row>
    <row r="290" ht="30" customHeight="1" outlineLevel="1">
      <c r="A290" s="27"/>
      <c r="B290" s="20" t="s">
        <v>592</v>
      </c>
      <c r="C290" s="21" t="s">
        <v>593</v>
      </c>
      <c r="D290" s="20" t="s">
        <v>20</v>
      </c>
      <c r="E290" s="22" t="s">
        <v>30</v>
      </c>
      <c r="F290" s="22" t="s">
        <v>31</v>
      </c>
      <c r="G290" s="24" t="s">
        <v>26</v>
      </c>
      <c r="H290" s="28">
        <v>800</v>
      </c>
      <c r="I290" s="28">
        <f t="shared" si="9"/>
        <v>960</v>
      </c>
      <c r="J290" s="26" t="s">
        <v>26</v>
      </c>
      <c r="K290" s="22"/>
      <c r="L290" s="26">
        <f t="shared" si="10"/>
        <v>0</v>
      </c>
    </row>
    <row r="291" ht="30" customHeight="1" outlineLevel="1">
      <c r="A291" s="27"/>
      <c r="B291" s="20" t="s">
        <v>594</v>
      </c>
      <c r="C291" s="21" t="s">
        <v>595</v>
      </c>
      <c r="D291" s="20" t="s">
        <v>20</v>
      </c>
      <c r="E291" s="22" t="s">
        <v>30</v>
      </c>
      <c r="F291" s="22" t="s">
        <v>31</v>
      </c>
      <c r="G291" s="24" t="s">
        <v>26</v>
      </c>
      <c r="H291" s="28">
        <v>950</v>
      </c>
      <c r="I291" s="28">
        <f t="shared" si="9"/>
        <v>1140</v>
      </c>
      <c r="J291" s="26" t="s">
        <v>26</v>
      </c>
      <c r="K291" s="22"/>
      <c r="L291" s="26">
        <f t="shared" si="10"/>
        <v>0</v>
      </c>
    </row>
    <row r="292" ht="30" customHeight="1" outlineLevel="1">
      <c r="A292" s="27"/>
      <c r="B292" s="20" t="s">
        <v>596</v>
      </c>
      <c r="C292" s="21" t="s">
        <v>597</v>
      </c>
      <c r="D292" s="20" t="s">
        <v>20</v>
      </c>
      <c r="E292" s="22" t="s">
        <v>30</v>
      </c>
      <c r="F292" s="22" t="s">
        <v>31</v>
      </c>
      <c r="G292" s="24" t="s">
        <v>26</v>
      </c>
      <c r="H292" s="28">
        <v>500</v>
      </c>
      <c r="I292" s="28">
        <f t="shared" si="9"/>
        <v>600</v>
      </c>
      <c r="J292" s="26" t="s">
        <v>26</v>
      </c>
      <c r="K292" s="22"/>
      <c r="L292" s="26">
        <f t="shared" si="10"/>
        <v>0</v>
      </c>
    </row>
    <row r="293" ht="30" customHeight="1" outlineLevel="1">
      <c r="A293" s="27"/>
      <c r="B293" s="20" t="s">
        <v>598</v>
      </c>
      <c r="C293" s="21" t="s">
        <v>599</v>
      </c>
      <c r="D293" s="20" t="s">
        <v>20</v>
      </c>
      <c r="E293" s="22" t="s">
        <v>30</v>
      </c>
      <c r="F293" s="22" t="s">
        <v>31</v>
      </c>
      <c r="G293" s="24" t="s">
        <v>26</v>
      </c>
      <c r="H293" s="28">
        <v>750</v>
      </c>
      <c r="I293" s="28">
        <f t="shared" si="9"/>
        <v>900</v>
      </c>
      <c r="J293" s="26" t="s">
        <v>26</v>
      </c>
      <c r="K293" s="22"/>
      <c r="L293" s="26">
        <f t="shared" si="10"/>
        <v>0</v>
      </c>
    </row>
    <row r="294" ht="30" customHeight="1" outlineLevel="1">
      <c r="A294" s="27"/>
      <c r="B294" s="20" t="s">
        <v>600</v>
      </c>
      <c r="C294" s="21" t="s">
        <v>601</v>
      </c>
      <c r="D294" s="20" t="s">
        <v>20</v>
      </c>
      <c r="E294" s="22" t="s">
        <v>30</v>
      </c>
      <c r="F294" s="22" t="s">
        <v>31</v>
      </c>
      <c r="G294" s="24" t="s">
        <v>26</v>
      </c>
      <c r="H294" s="28">
        <v>800</v>
      </c>
      <c r="I294" s="28">
        <f t="shared" si="9"/>
        <v>960</v>
      </c>
      <c r="J294" s="26" t="s">
        <v>26</v>
      </c>
      <c r="K294" s="22"/>
      <c r="L294" s="26">
        <f t="shared" si="10"/>
        <v>0</v>
      </c>
    </row>
    <row r="295" ht="30" customHeight="1" outlineLevel="1">
      <c r="A295" s="27"/>
      <c r="B295" s="20" t="s">
        <v>602</v>
      </c>
      <c r="C295" s="21" t="s">
        <v>603</v>
      </c>
      <c r="D295" s="20" t="s">
        <v>20</v>
      </c>
      <c r="E295" s="22" t="s">
        <v>30</v>
      </c>
      <c r="F295" s="22" t="s">
        <v>31</v>
      </c>
      <c r="G295" s="24" t="s">
        <v>26</v>
      </c>
      <c r="H295" s="28">
        <v>1500</v>
      </c>
      <c r="I295" s="28">
        <f t="shared" ref="I295:I358" si="11">H295*1.2</f>
        <v>1800</v>
      </c>
      <c r="J295" s="26" t="s">
        <v>26</v>
      </c>
      <c r="K295" s="22"/>
      <c r="L295" s="26">
        <f t="shared" si="10"/>
        <v>0</v>
      </c>
    </row>
    <row r="296" ht="30" customHeight="1" outlineLevel="1">
      <c r="A296" s="27"/>
      <c r="B296" s="20" t="s">
        <v>604</v>
      </c>
      <c r="C296" s="21" t="s">
        <v>605</v>
      </c>
      <c r="D296" s="20" t="s">
        <v>20</v>
      </c>
      <c r="E296" s="22" t="s">
        <v>30</v>
      </c>
      <c r="F296" s="22" t="s">
        <v>31</v>
      </c>
      <c r="G296" s="24" t="s">
        <v>26</v>
      </c>
      <c r="H296" s="28">
        <v>500</v>
      </c>
      <c r="I296" s="28">
        <f t="shared" si="11"/>
        <v>600</v>
      </c>
      <c r="J296" s="26" t="s">
        <v>26</v>
      </c>
      <c r="K296" s="22"/>
      <c r="L296" s="26">
        <f t="shared" si="10"/>
        <v>0</v>
      </c>
    </row>
    <row r="297" ht="30" customHeight="1" outlineLevel="1">
      <c r="A297" s="27"/>
      <c r="B297" s="20" t="s">
        <v>606</v>
      </c>
      <c r="C297" s="21" t="s">
        <v>607</v>
      </c>
      <c r="D297" s="20" t="s">
        <v>20</v>
      </c>
      <c r="E297" s="22" t="s">
        <v>30</v>
      </c>
      <c r="F297" s="22" t="s">
        <v>31</v>
      </c>
      <c r="G297" s="24" t="s">
        <v>26</v>
      </c>
      <c r="H297" s="28">
        <v>1100</v>
      </c>
      <c r="I297" s="28">
        <f t="shared" si="11"/>
        <v>1320</v>
      </c>
      <c r="J297" s="26" t="s">
        <v>26</v>
      </c>
      <c r="K297" s="22"/>
      <c r="L297" s="26">
        <f t="shared" si="10"/>
        <v>0</v>
      </c>
    </row>
    <row r="298" ht="30" customHeight="1" outlineLevel="1">
      <c r="A298" s="27"/>
      <c r="B298" s="20" t="s">
        <v>608</v>
      </c>
      <c r="C298" s="21" t="s">
        <v>609</v>
      </c>
      <c r="D298" s="20" t="s">
        <v>20</v>
      </c>
      <c r="E298" s="22" t="s">
        <v>30</v>
      </c>
      <c r="F298" s="22" t="s">
        <v>31</v>
      </c>
      <c r="G298" s="24" t="s">
        <v>26</v>
      </c>
      <c r="H298" s="28">
        <v>500</v>
      </c>
      <c r="I298" s="28">
        <f t="shared" si="11"/>
        <v>600</v>
      </c>
      <c r="J298" s="26" t="s">
        <v>26</v>
      </c>
      <c r="K298" s="22"/>
      <c r="L298" s="26">
        <f t="shared" si="10"/>
        <v>0</v>
      </c>
    </row>
    <row r="299" ht="30" customHeight="1" outlineLevel="1">
      <c r="A299" s="27"/>
      <c r="B299" s="20" t="s">
        <v>610</v>
      </c>
      <c r="C299" s="21" t="s">
        <v>611</v>
      </c>
      <c r="D299" s="20" t="s">
        <v>20</v>
      </c>
      <c r="E299" s="22" t="s">
        <v>30</v>
      </c>
      <c r="F299" s="22" t="s">
        <v>31</v>
      </c>
      <c r="G299" s="24" t="s">
        <v>26</v>
      </c>
      <c r="H299" s="28">
        <v>1500</v>
      </c>
      <c r="I299" s="28">
        <f t="shared" si="11"/>
        <v>1800</v>
      </c>
      <c r="J299" s="26" t="s">
        <v>26</v>
      </c>
      <c r="K299" s="22"/>
      <c r="L299" s="26">
        <f t="shared" ref="L299:L358" si="12">K299*1.2</f>
        <v>0</v>
      </c>
    </row>
    <row r="300" ht="30" customHeight="1" outlineLevel="1">
      <c r="A300" s="30"/>
      <c r="B300" s="20" t="s">
        <v>612</v>
      </c>
      <c r="C300" s="21" t="s">
        <v>613</v>
      </c>
      <c r="D300" s="20" t="s">
        <v>20</v>
      </c>
      <c r="E300" s="22" t="s">
        <v>30</v>
      </c>
      <c r="F300" s="22" t="s">
        <v>31</v>
      </c>
      <c r="G300" s="24" t="s">
        <v>26</v>
      </c>
      <c r="H300" s="28">
        <v>10000</v>
      </c>
      <c r="I300" s="28">
        <f t="shared" si="11"/>
        <v>12000</v>
      </c>
      <c r="J300" s="26" t="s">
        <v>26</v>
      </c>
      <c r="K300" s="22"/>
      <c r="L300" s="26">
        <f t="shared" si="12"/>
        <v>0</v>
      </c>
    </row>
    <row r="301" ht="25.949999999999999" customHeight="1">
      <c r="A301" s="12">
        <v>20</v>
      </c>
      <c r="B301" s="13" t="s">
        <v>614</v>
      </c>
      <c r="C301" s="54" t="s">
        <v>615</v>
      </c>
      <c r="D301" s="13" t="s">
        <v>20</v>
      </c>
      <c r="E301" s="15" t="s">
        <v>30</v>
      </c>
      <c r="F301" s="15" t="s">
        <v>31</v>
      </c>
      <c r="G301" s="16" t="s">
        <v>26</v>
      </c>
      <c r="H301" s="17" t="s">
        <v>22</v>
      </c>
      <c r="I301" s="17" t="s">
        <v>22</v>
      </c>
      <c r="J301" s="18" t="s">
        <v>26</v>
      </c>
      <c r="K301" s="15" t="s">
        <v>22</v>
      </c>
      <c r="L301" s="15" t="s">
        <v>22</v>
      </c>
    </row>
    <row r="302" ht="25.949999999999999" customHeight="1" outlineLevel="1">
      <c r="A302" s="31"/>
      <c r="B302" s="32" t="s">
        <v>616</v>
      </c>
      <c r="C302" s="55" t="s">
        <v>617</v>
      </c>
      <c r="D302" s="20" t="s">
        <v>126</v>
      </c>
      <c r="E302" s="22" t="s">
        <v>30</v>
      </c>
      <c r="F302" s="22" t="s">
        <v>31</v>
      </c>
      <c r="G302" s="24" t="s">
        <v>26</v>
      </c>
      <c r="H302" s="28">
        <v>250</v>
      </c>
      <c r="I302" s="28">
        <f t="shared" si="11"/>
        <v>300</v>
      </c>
      <c r="J302" s="26" t="s">
        <v>26</v>
      </c>
      <c r="K302" s="22"/>
      <c r="L302" s="26">
        <f t="shared" si="12"/>
        <v>0</v>
      </c>
    </row>
    <row r="303" ht="27" customHeight="1" outlineLevel="1">
      <c r="A303" s="33"/>
      <c r="B303" s="32" t="s">
        <v>618</v>
      </c>
      <c r="C303" s="55" t="s">
        <v>619</v>
      </c>
      <c r="D303" s="20" t="s">
        <v>126</v>
      </c>
      <c r="E303" s="22" t="s">
        <v>30</v>
      </c>
      <c r="F303" s="22" t="s">
        <v>31</v>
      </c>
      <c r="G303" s="24" t="s">
        <v>26</v>
      </c>
      <c r="H303" s="28">
        <v>250</v>
      </c>
      <c r="I303" s="28">
        <f t="shared" si="11"/>
        <v>300</v>
      </c>
      <c r="J303" s="26" t="s">
        <v>26</v>
      </c>
      <c r="K303" s="22"/>
      <c r="L303" s="26">
        <f t="shared" si="12"/>
        <v>0</v>
      </c>
    </row>
    <row r="304" ht="33" customHeight="1" outlineLevel="1">
      <c r="A304" s="35"/>
      <c r="B304" s="32" t="s">
        <v>620</v>
      </c>
      <c r="C304" s="55" t="s">
        <v>621</v>
      </c>
      <c r="D304" s="20" t="s">
        <v>20</v>
      </c>
      <c r="E304" s="22" t="s">
        <v>30</v>
      </c>
      <c r="F304" s="22" t="s">
        <v>31</v>
      </c>
      <c r="G304" s="24" t="s">
        <v>26</v>
      </c>
      <c r="H304" s="28">
        <v>1500</v>
      </c>
      <c r="I304" s="28">
        <f t="shared" si="11"/>
        <v>1800</v>
      </c>
      <c r="J304" s="26" t="s">
        <v>26</v>
      </c>
      <c r="K304" s="22"/>
      <c r="L304" s="26">
        <f t="shared" si="12"/>
        <v>0</v>
      </c>
    </row>
    <row r="305" ht="30" customHeight="1">
      <c r="A305" s="12">
        <v>21</v>
      </c>
      <c r="B305" s="13" t="s">
        <v>622</v>
      </c>
      <c r="C305" s="14" t="s">
        <v>623</v>
      </c>
      <c r="D305" s="13" t="s">
        <v>20</v>
      </c>
      <c r="E305" s="15" t="s">
        <v>21</v>
      </c>
      <c r="F305" s="15"/>
      <c r="G305" s="16">
        <f>G306</f>
        <v>38000</v>
      </c>
      <c r="H305" s="17" t="s">
        <v>22</v>
      </c>
      <c r="I305" s="17" t="s">
        <v>22</v>
      </c>
      <c r="J305" s="18">
        <f>J306</f>
        <v>0</v>
      </c>
      <c r="K305" s="15" t="s">
        <v>22</v>
      </c>
      <c r="L305" s="15" t="s">
        <v>22</v>
      </c>
    </row>
    <row r="306" ht="30" customHeight="1" outlineLevel="1">
      <c r="A306" s="31"/>
      <c r="B306" s="32" t="s">
        <v>624</v>
      </c>
      <c r="C306" s="44" t="s">
        <v>24</v>
      </c>
      <c r="D306" s="20" t="s">
        <v>20</v>
      </c>
      <c r="E306" s="22" t="s">
        <v>25</v>
      </c>
      <c r="F306" s="22"/>
      <c r="G306" s="24">
        <v>38000</v>
      </c>
      <c r="H306" s="28" t="s">
        <v>22</v>
      </c>
      <c r="I306" s="28" t="s">
        <v>22</v>
      </c>
      <c r="J306" s="25"/>
      <c r="K306" s="22" t="s">
        <v>22</v>
      </c>
      <c r="L306" s="22" t="s">
        <v>22</v>
      </c>
    </row>
    <row r="307" ht="30" customHeight="1" outlineLevel="1">
      <c r="A307" s="33"/>
      <c r="B307" s="32" t="s">
        <v>625</v>
      </c>
      <c r="C307" s="44" t="s">
        <v>626</v>
      </c>
      <c r="D307" s="20" t="s">
        <v>20</v>
      </c>
      <c r="E307" s="22" t="s">
        <v>30</v>
      </c>
      <c r="F307" s="22" t="s">
        <v>31</v>
      </c>
      <c r="G307" s="24" t="s">
        <v>26</v>
      </c>
      <c r="H307" s="28">
        <v>2700</v>
      </c>
      <c r="I307" s="28">
        <f t="shared" si="11"/>
        <v>3240</v>
      </c>
      <c r="J307" s="26" t="s">
        <v>26</v>
      </c>
      <c r="K307" s="22"/>
      <c r="L307" s="26">
        <f t="shared" si="12"/>
        <v>0</v>
      </c>
    </row>
    <row r="308" ht="30" customHeight="1" outlineLevel="1">
      <c r="A308" s="33"/>
      <c r="B308" s="32" t="s">
        <v>627</v>
      </c>
      <c r="C308" s="44" t="s">
        <v>628</v>
      </c>
      <c r="D308" s="20" t="s">
        <v>20</v>
      </c>
      <c r="E308" s="22" t="s">
        <v>30</v>
      </c>
      <c r="F308" s="22" t="s">
        <v>31</v>
      </c>
      <c r="G308" s="24" t="s">
        <v>26</v>
      </c>
      <c r="H308" s="28">
        <v>2200</v>
      </c>
      <c r="I308" s="28">
        <f t="shared" si="11"/>
        <v>2640</v>
      </c>
      <c r="J308" s="26" t="s">
        <v>26</v>
      </c>
      <c r="K308" s="22"/>
      <c r="L308" s="26">
        <f t="shared" si="12"/>
        <v>0</v>
      </c>
    </row>
    <row r="309" ht="30" customHeight="1" outlineLevel="1">
      <c r="A309" s="35"/>
      <c r="B309" s="32" t="s">
        <v>629</v>
      </c>
      <c r="C309" s="44" t="s">
        <v>630</v>
      </c>
      <c r="D309" s="20" t="s">
        <v>20</v>
      </c>
      <c r="E309" s="22" t="s">
        <v>30</v>
      </c>
      <c r="F309" s="22" t="s">
        <v>31</v>
      </c>
      <c r="G309" s="24" t="s">
        <v>26</v>
      </c>
      <c r="H309" s="28">
        <v>500</v>
      </c>
      <c r="I309" s="28">
        <f t="shared" si="11"/>
        <v>600</v>
      </c>
      <c r="J309" s="26" t="s">
        <v>26</v>
      </c>
      <c r="K309" s="22"/>
      <c r="L309" s="26">
        <f t="shared" si="12"/>
        <v>0</v>
      </c>
    </row>
    <row r="310" ht="27" customHeight="1">
      <c r="A310" s="12">
        <v>22</v>
      </c>
      <c r="B310" s="13" t="s">
        <v>631</v>
      </c>
      <c r="C310" s="14" t="s">
        <v>632</v>
      </c>
      <c r="D310" s="13" t="s">
        <v>20</v>
      </c>
      <c r="E310" s="15" t="s">
        <v>25</v>
      </c>
      <c r="F310" s="15"/>
      <c r="G310" s="16">
        <v>82333.330000000002</v>
      </c>
      <c r="H310" s="17" t="s">
        <v>22</v>
      </c>
      <c r="I310" s="17" t="s">
        <v>22</v>
      </c>
      <c r="J310" s="18"/>
      <c r="K310" s="15" t="s">
        <v>22</v>
      </c>
      <c r="L310" s="15" t="s">
        <v>22</v>
      </c>
    </row>
    <row r="311" ht="27" customHeight="1">
      <c r="A311" s="12">
        <v>23</v>
      </c>
      <c r="B311" s="13" t="s">
        <v>633</v>
      </c>
      <c r="C311" s="14" t="s">
        <v>634</v>
      </c>
      <c r="D311" s="13" t="s">
        <v>20</v>
      </c>
      <c r="E311" s="15" t="s">
        <v>25</v>
      </c>
      <c r="F311" s="15"/>
      <c r="G311" s="16">
        <v>43000</v>
      </c>
      <c r="H311" s="17" t="s">
        <v>22</v>
      </c>
      <c r="I311" s="17" t="s">
        <v>22</v>
      </c>
      <c r="J311" s="18"/>
      <c r="K311" s="15" t="s">
        <v>22</v>
      </c>
      <c r="L311" s="15" t="s">
        <v>22</v>
      </c>
    </row>
    <row r="312" ht="30" customHeight="1">
      <c r="A312" s="12">
        <v>24</v>
      </c>
      <c r="B312" s="13" t="s">
        <v>635</v>
      </c>
      <c r="C312" s="14" t="s">
        <v>636</v>
      </c>
      <c r="D312" s="15" t="s">
        <v>22</v>
      </c>
      <c r="E312" s="15" t="s">
        <v>22</v>
      </c>
      <c r="F312" s="15" t="s">
        <v>22</v>
      </c>
      <c r="G312" s="16" t="s">
        <v>26</v>
      </c>
      <c r="H312" s="17" t="s">
        <v>22</v>
      </c>
      <c r="I312" s="17" t="s">
        <v>22</v>
      </c>
      <c r="J312" s="18" t="s">
        <v>26</v>
      </c>
      <c r="K312" s="15" t="s">
        <v>22</v>
      </c>
      <c r="L312" s="15" t="s">
        <v>22</v>
      </c>
    </row>
    <row r="313" ht="27" customHeight="1">
      <c r="A313" s="13">
        <v>25</v>
      </c>
      <c r="B313" s="13" t="s">
        <v>637</v>
      </c>
      <c r="C313" s="14" t="s">
        <v>638</v>
      </c>
      <c r="D313" s="13" t="s">
        <v>20</v>
      </c>
      <c r="E313" s="15" t="s">
        <v>639</v>
      </c>
      <c r="F313" s="15"/>
      <c r="G313" s="16">
        <f>G314</f>
        <v>43790.669999999998</v>
      </c>
      <c r="H313" s="17" t="s">
        <v>22</v>
      </c>
      <c r="I313" s="17" t="s">
        <v>22</v>
      </c>
      <c r="J313" s="18">
        <f>J314</f>
        <v>0</v>
      </c>
      <c r="K313" s="15" t="s">
        <v>22</v>
      </c>
      <c r="L313" s="15" t="s">
        <v>22</v>
      </c>
    </row>
    <row r="314" ht="27" customHeight="1" outlineLevel="1">
      <c r="A314" s="19"/>
      <c r="B314" s="20" t="s">
        <v>640</v>
      </c>
      <c r="C314" s="21" t="s">
        <v>24</v>
      </c>
      <c r="D314" s="20" t="s">
        <v>20</v>
      </c>
      <c r="E314" s="22" t="s">
        <v>25</v>
      </c>
      <c r="F314" s="22"/>
      <c r="G314" s="24">
        <v>43790.669999999998</v>
      </c>
      <c r="H314" s="28" t="s">
        <v>22</v>
      </c>
      <c r="I314" s="28" t="s">
        <v>22</v>
      </c>
      <c r="J314" s="25"/>
      <c r="K314" s="22" t="s">
        <v>22</v>
      </c>
      <c r="L314" s="22" t="s">
        <v>22</v>
      </c>
    </row>
    <row r="315" ht="27" customHeight="1" outlineLevel="1">
      <c r="A315" s="27"/>
      <c r="B315" s="20" t="s">
        <v>641</v>
      </c>
      <c r="C315" s="21" t="s">
        <v>642</v>
      </c>
      <c r="D315" s="20" t="s">
        <v>20</v>
      </c>
      <c r="E315" s="22" t="s">
        <v>30</v>
      </c>
      <c r="F315" s="22" t="s">
        <v>31</v>
      </c>
      <c r="G315" s="24" t="s">
        <v>26</v>
      </c>
      <c r="H315" s="28">
        <v>800</v>
      </c>
      <c r="I315" s="28">
        <f t="shared" si="11"/>
        <v>960</v>
      </c>
      <c r="J315" s="26" t="s">
        <v>26</v>
      </c>
      <c r="K315" s="22"/>
      <c r="L315" s="26">
        <f t="shared" si="12"/>
        <v>0</v>
      </c>
    </row>
    <row r="316" ht="27" customHeight="1" outlineLevel="1">
      <c r="A316" s="27"/>
      <c r="B316" s="20" t="s">
        <v>643</v>
      </c>
      <c r="C316" s="21" t="s">
        <v>644</v>
      </c>
      <c r="D316" s="20" t="s">
        <v>20</v>
      </c>
      <c r="E316" s="22" t="s">
        <v>30</v>
      </c>
      <c r="F316" s="22" t="s">
        <v>31</v>
      </c>
      <c r="G316" s="24" t="s">
        <v>26</v>
      </c>
      <c r="H316" s="28">
        <v>800</v>
      </c>
      <c r="I316" s="28">
        <f t="shared" si="11"/>
        <v>960</v>
      </c>
      <c r="J316" s="26" t="s">
        <v>26</v>
      </c>
      <c r="K316" s="22"/>
      <c r="L316" s="26">
        <f t="shared" si="12"/>
        <v>0</v>
      </c>
    </row>
    <row r="317" ht="27" customHeight="1" outlineLevel="1">
      <c r="A317" s="27"/>
      <c r="B317" s="20" t="s">
        <v>645</v>
      </c>
      <c r="C317" s="21" t="s">
        <v>646</v>
      </c>
      <c r="D317" s="20" t="s">
        <v>20</v>
      </c>
      <c r="E317" s="22" t="s">
        <v>30</v>
      </c>
      <c r="F317" s="22" t="s">
        <v>31</v>
      </c>
      <c r="G317" s="24" t="s">
        <v>26</v>
      </c>
      <c r="H317" s="28">
        <v>500</v>
      </c>
      <c r="I317" s="28">
        <f t="shared" si="11"/>
        <v>600</v>
      </c>
      <c r="J317" s="26" t="s">
        <v>26</v>
      </c>
      <c r="K317" s="22"/>
      <c r="L317" s="26">
        <f t="shared" si="12"/>
        <v>0</v>
      </c>
    </row>
    <row r="318" ht="27" customHeight="1" outlineLevel="1">
      <c r="A318" s="30"/>
      <c r="B318" s="29" t="s">
        <v>647</v>
      </c>
      <c r="C318" s="21" t="s">
        <v>607</v>
      </c>
      <c r="D318" s="20" t="s">
        <v>20</v>
      </c>
      <c r="E318" s="22" t="s">
        <v>30</v>
      </c>
      <c r="F318" s="22" t="s">
        <v>31</v>
      </c>
      <c r="G318" s="24" t="s">
        <v>26</v>
      </c>
      <c r="H318" s="28">
        <v>600</v>
      </c>
      <c r="I318" s="28">
        <f t="shared" si="11"/>
        <v>720</v>
      </c>
      <c r="J318" s="26" t="s">
        <v>26</v>
      </c>
      <c r="K318" s="22"/>
      <c r="L318" s="26">
        <f t="shared" si="12"/>
        <v>0</v>
      </c>
    </row>
    <row r="319" ht="27" customHeight="1">
      <c r="A319" s="13">
        <v>26</v>
      </c>
      <c r="B319" s="13" t="s">
        <v>648</v>
      </c>
      <c r="C319" s="14" t="s">
        <v>649</v>
      </c>
      <c r="D319" s="13" t="s">
        <v>20</v>
      </c>
      <c r="E319" s="15" t="s">
        <v>30</v>
      </c>
      <c r="F319" s="15"/>
      <c r="G319" s="16" t="s">
        <v>22</v>
      </c>
      <c r="H319" s="17" t="s">
        <v>22</v>
      </c>
      <c r="I319" s="17" t="s">
        <v>22</v>
      </c>
      <c r="J319" s="18" t="s">
        <v>22</v>
      </c>
      <c r="K319" s="15" t="s">
        <v>22</v>
      </c>
      <c r="L319" s="15" t="s">
        <v>22</v>
      </c>
    </row>
    <row r="320" ht="27" customHeight="1" outlineLevel="1">
      <c r="A320" s="19"/>
      <c r="B320" s="20" t="s">
        <v>650</v>
      </c>
      <c r="C320" s="21" t="s">
        <v>651</v>
      </c>
      <c r="D320" s="20" t="s">
        <v>20</v>
      </c>
      <c r="E320" s="22" t="s">
        <v>30</v>
      </c>
      <c r="F320" s="22" t="s">
        <v>31</v>
      </c>
      <c r="G320" s="24" t="s">
        <v>26</v>
      </c>
      <c r="H320" s="28">
        <v>1500</v>
      </c>
      <c r="I320" s="28">
        <f t="shared" si="11"/>
        <v>1800</v>
      </c>
      <c r="J320" s="26" t="s">
        <v>26</v>
      </c>
      <c r="K320" s="22"/>
      <c r="L320" s="26">
        <f t="shared" si="12"/>
        <v>0</v>
      </c>
    </row>
    <row r="321" ht="27" customHeight="1" outlineLevel="1">
      <c r="A321" s="27"/>
      <c r="B321" s="20" t="s">
        <v>652</v>
      </c>
      <c r="C321" s="21" t="s">
        <v>653</v>
      </c>
      <c r="D321" s="20" t="s">
        <v>126</v>
      </c>
      <c r="E321" s="22" t="s">
        <v>30</v>
      </c>
      <c r="F321" s="22" t="s">
        <v>31</v>
      </c>
      <c r="G321" s="24" t="s">
        <v>26</v>
      </c>
      <c r="H321" s="28">
        <v>2000</v>
      </c>
      <c r="I321" s="28">
        <f t="shared" si="11"/>
        <v>2400</v>
      </c>
      <c r="J321" s="26" t="s">
        <v>26</v>
      </c>
      <c r="K321" s="22"/>
      <c r="L321" s="26">
        <f t="shared" si="12"/>
        <v>0</v>
      </c>
    </row>
    <row r="322" ht="27" customHeight="1" outlineLevel="1">
      <c r="A322" s="27"/>
      <c r="B322" s="20" t="s">
        <v>654</v>
      </c>
      <c r="C322" s="21" t="s">
        <v>352</v>
      </c>
      <c r="D322" s="20" t="s">
        <v>20</v>
      </c>
      <c r="E322" s="22" t="s">
        <v>30</v>
      </c>
      <c r="F322" s="22" t="s">
        <v>31</v>
      </c>
      <c r="G322" s="24" t="s">
        <v>26</v>
      </c>
      <c r="H322" s="28">
        <v>1800</v>
      </c>
      <c r="I322" s="28">
        <f t="shared" si="11"/>
        <v>2160</v>
      </c>
      <c r="J322" s="26" t="s">
        <v>26</v>
      </c>
      <c r="K322" s="22"/>
      <c r="L322" s="26">
        <f t="shared" si="12"/>
        <v>0</v>
      </c>
    </row>
    <row r="323" ht="27" customHeight="1" outlineLevel="1">
      <c r="A323" s="27"/>
      <c r="B323" s="20" t="s">
        <v>655</v>
      </c>
      <c r="C323" s="21" t="s">
        <v>354</v>
      </c>
      <c r="D323" s="20" t="s">
        <v>20</v>
      </c>
      <c r="E323" s="22" t="s">
        <v>30</v>
      </c>
      <c r="F323" s="22" t="s">
        <v>31</v>
      </c>
      <c r="G323" s="24" t="s">
        <v>26</v>
      </c>
      <c r="H323" s="28">
        <v>1100</v>
      </c>
      <c r="I323" s="28">
        <f t="shared" si="11"/>
        <v>1320</v>
      </c>
      <c r="J323" s="26" t="s">
        <v>26</v>
      </c>
      <c r="K323" s="22"/>
      <c r="L323" s="26">
        <f t="shared" si="12"/>
        <v>0</v>
      </c>
    </row>
    <row r="324" ht="27" customHeight="1" outlineLevel="1">
      <c r="A324" s="27"/>
      <c r="B324" s="20" t="s">
        <v>656</v>
      </c>
      <c r="C324" s="21" t="s">
        <v>372</v>
      </c>
      <c r="D324" s="20" t="s">
        <v>20</v>
      </c>
      <c r="E324" s="22" t="s">
        <v>30</v>
      </c>
      <c r="F324" s="22" t="s">
        <v>31</v>
      </c>
      <c r="G324" s="24" t="s">
        <v>26</v>
      </c>
      <c r="H324" s="28">
        <v>800</v>
      </c>
      <c r="I324" s="28">
        <f t="shared" si="11"/>
        <v>960</v>
      </c>
      <c r="J324" s="26" t="s">
        <v>26</v>
      </c>
      <c r="K324" s="22"/>
      <c r="L324" s="26">
        <f t="shared" si="12"/>
        <v>0</v>
      </c>
    </row>
    <row r="325" ht="27" customHeight="1" outlineLevel="1">
      <c r="A325" s="27"/>
      <c r="B325" s="20" t="s">
        <v>657</v>
      </c>
      <c r="C325" s="21" t="s">
        <v>658</v>
      </c>
      <c r="D325" s="20" t="s">
        <v>20</v>
      </c>
      <c r="E325" s="22" t="s">
        <v>30</v>
      </c>
      <c r="F325" s="22" t="s">
        <v>31</v>
      </c>
      <c r="G325" s="24" t="s">
        <v>26</v>
      </c>
      <c r="H325" s="28">
        <v>1000</v>
      </c>
      <c r="I325" s="28">
        <f t="shared" si="11"/>
        <v>1200</v>
      </c>
      <c r="J325" s="26" t="s">
        <v>26</v>
      </c>
      <c r="K325" s="22"/>
      <c r="L325" s="26">
        <f t="shared" si="12"/>
        <v>0</v>
      </c>
    </row>
    <row r="326" ht="27" customHeight="1" outlineLevel="1">
      <c r="A326" s="27"/>
      <c r="B326" s="20" t="s">
        <v>659</v>
      </c>
      <c r="C326" s="21" t="s">
        <v>660</v>
      </c>
      <c r="D326" s="20" t="s">
        <v>20</v>
      </c>
      <c r="E326" s="22" t="s">
        <v>30</v>
      </c>
      <c r="F326" s="22" t="s">
        <v>31</v>
      </c>
      <c r="G326" s="24" t="s">
        <v>26</v>
      </c>
      <c r="H326" s="28">
        <v>2200</v>
      </c>
      <c r="I326" s="28">
        <f t="shared" si="11"/>
        <v>2640</v>
      </c>
      <c r="J326" s="26" t="s">
        <v>26</v>
      </c>
      <c r="K326" s="22"/>
      <c r="L326" s="26">
        <f t="shared" si="12"/>
        <v>0</v>
      </c>
    </row>
    <row r="327" ht="27" customHeight="1" outlineLevel="1">
      <c r="A327" s="30"/>
      <c r="B327" s="20" t="s">
        <v>661</v>
      </c>
      <c r="C327" s="21" t="s">
        <v>662</v>
      </c>
      <c r="D327" s="20" t="s">
        <v>20</v>
      </c>
      <c r="E327" s="22" t="s">
        <v>30</v>
      </c>
      <c r="F327" s="22" t="s">
        <v>31</v>
      </c>
      <c r="G327" s="24" t="s">
        <v>26</v>
      </c>
      <c r="H327" s="28">
        <v>800</v>
      </c>
      <c r="I327" s="28">
        <f t="shared" si="11"/>
        <v>960</v>
      </c>
      <c r="J327" s="26" t="s">
        <v>26</v>
      </c>
      <c r="K327" s="22"/>
      <c r="L327" s="26">
        <f t="shared" si="12"/>
        <v>0</v>
      </c>
    </row>
    <row r="328" ht="27" customHeight="1">
      <c r="A328" s="13">
        <v>27</v>
      </c>
      <c r="B328" s="13" t="s">
        <v>663</v>
      </c>
      <c r="C328" s="14" t="s">
        <v>664</v>
      </c>
      <c r="D328" s="13" t="s">
        <v>20</v>
      </c>
      <c r="E328" s="15" t="s">
        <v>21</v>
      </c>
      <c r="F328" s="15"/>
      <c r="G328" s="16">
        <f>G329</f>
        <v>49016.669999999998</v>
      </c>
      <c r="H328" s="17" t="s">
        <v>22</v>
      </c>
      <c r="I328" s="17" t="s">
        <v>22</v>
      </c>
      <c r="J328" s="18">
        <f>J329</f>
        <v>0</v>
      </c>
      <c r="K328" s="15" t="s">
        <v>22</v>
      </c>
      <c r="L328" s="15" t="s">
        <v>22</v>
      </c>
    </row>
    <row r="329" ht="27" customHeight="1" outlineLevel="1">
      <c r="A329" s="19"/>
      <c r="B329" s="20" t="s">
        <v>665</v>
      </c>
      <c r="C329" s="21" t="s">
        <v>24</v>
      </c>
      <c r="D329" s="20"/>
      <c r="E329" s="22" t="s">
        <v>25</v>
      </c>
      <c r="F329" s="22"/>
      <c r="G329" s="24">
        <v>49016.669999999998</v>
      </c>
      <c r="H329" s="28" t="s">
        <v>22</v>
      </c>
      <c r="I329" s="28" t="s">
        <v>22</v>
      </c>
      <c r="J329" s="25"/>
      <c r="K329" s="22" t="s">
        <v>22</v>
      </c>
      <c r="L329" s="22" t="s">
        <v>22</v>
      </c>
    </row>
    <row r="330" ht="27" customHeight="1" outlineLevel="1">
      <c r="A330" s="27"/>
      <c r="B330" s="20" t="s">
        <v>666</v>
      </c>
      <c r="C330" s="21" t="s">
        <v>628</v>
      </c>
      <c r="D330" s="20" t="s">
        <v>20</v>
      </c>
      <c r="E330" s="22" t="s">
        <v>30</v>
      </c>
      <c r="F330" s="22" t="s">
        <v>31</v>
      </c>
      <c r="G330" s="24" t="s">
        <v>26</v>
      </c>
      <c r="H330" s="28">
        <v>800</v>
      </c>
      <c r="I330" s="28">
        <f t="shared" si="11"/>
        <v>960</v>
      </c>
      <c r="J330" s="26" t="s">
        <v>26</v>
      </c>
      <c r="K330" s="22"/>
      <c r="L330" s="26">
        <f t="shared" si="12"/>
        <v>0</v>
      </c>
    </row>
    <row r="331" ht="27" customHeight="1" outlineLevel="1">
      <c r="A331" s="27"/>
      <c r="B331" s="20" t="s">
        <v>667</v>
      </c>
      <c r="C331" s="21" t="s">
        <v>668</v>
      </c>
      <c r="D331" s="20" t="s">
        <v>20</v>
      </c>
      <c r="E331" s="22" t="s">
        <v>30</v>
      </c>
      <c r="F331" s="22" t="s">
        <v>31</v>
      </c>
      <c r="G331" s="24" t="s">
        <v>26</v>
      </c>
      <c r="H331" s="28">
        <v>300</v>
      </c>
      <c r="I331" s="28">
        <f t="shared" si="11"/>
        <v>360</v>
      </c>
      <c r="J331" s="26" t="s">
        <v>26</v>
      </c>
      <c r="K331" s="22"/>
      <c r="L331" s="26">
        <f t="shared" si="12"/>
        <v>0</v>
      </c>
    </row>
    <row r="332" ht="27" customHeight="1" outlineLevel="1">
      <c r="A332" s="27"/>
      <c r="B332" s="20" t="s">
        <v>669</v>
      </c>
      <c r="C332" s="21" t="s">
        <v>670</v>
      </c>
      <c r="D332" s="20" t="s">
        <v>20</v>
      </c>
      <c r="E332" s="22" t="s">
        <v>30</v>
      </c>
      <c r="F332" s="22" t="s">
        <v>31</v>
      </c>
      <c r="G332" s="24" t="s">
        <v>22</v>
      </c>
      <c r="H332" s="28">
        <v>800</v>
      </c>
      <c r="I332" s="28">
        <f t="shared" si="11"/>
        <v>960</v>
      </c>
      <c r="J332" s="26" t="s">
        <v>22</v>
      </c>
      <c r="K332" s="22"/>
      <c r="L332" s="26">
        <f t="shared" si="12"/>
        <v>0</v>
      </c>
    </row>
    <row r="333" ht="27" customHeight="1" outlineLevel="1">
      <c r="A333" s="27"/>
      <c r="B333" s="20" t="s">
        <v>671</v>
      </c>
      <c r="C333" s="21" t="s">
        <v>672</v>
      </c>
      <c r="D333" s="20" t="s">
        <v>20</v>
      </c>
      <c r="E333" s="22" t="s">
        <v>30</v>
      </c>
      <c r="F333" s="22" t="s">
        <v>31</v>
      </c>
      <c r="G333" s="24" t="s">
        <v>22</v>
      </c>
      <c r="H333" s="28">
        <v>1500</v>
      </c>
      <c r="I333" s="28">
        <f t="shared" si="11"/>
        <v>1800</v>
      </c>
      <c r="J333" s="26" t="s">
        <v>22</v>
      </c>
      <c r="K333" s="22"/>
      <c r="L333" s="26">
        <f t="shared" si="12"/>
        <v>0</v>
      </c>
    </row>
    <row r="334" ht="27" customHeight="1" outlineLevel="1">
      <c r="A334" s="27"/>
      <c r="B334" s="20" t="s">
        <v>673</v>
      </c>
      <c r="C334" s="21" t="s">
        <v>674</v>
      </c>
      <c r="D334" s="20" t="s">
        <v>20</v>
      </c>
      <c r="E334" s="22" t="s">
        <v>30</v>
      </c>
      <c r="F334" s="22" t="s">
        <v>31</v>
      </c>
      <c r="G334" s="24" t="s">
        <v>22</v>
      </c>
      <c r="H334" s="28">
        <v>2000</v>
      </c>
      <c r="I334" s="28">
        <f t="shared" si="11"/>
        <v>2400</v>
      </c>
      <c r="J334" s="26" t="s">
        <v>22</v>
      </c>
      <c r="K334" s="22"/>
      <c r="L334" s="26">
        <f t="shared" si="12"/>
        <v>0</v>
      </c>
    </row>
    <row r="335" ht="27" customHeight="1" outlineLevel="1">
      <c r="A335" s="30"/>
      <c r="B335" s="20" t="s">
        <v>675</v>
      </c>
      <c r="C335" s="21" t="s">
        <v>676</v>
      </c>
      <c r="D335" s="20" t="s">
        <v>20</v>
      </c>
      <c r="E335" s="22" t="s">
        <v>30</v>
      </c>
      <c r="F335" s="22" t="s">
        <v>31</v>
      </c>
      <c r="G335" s="24" t="s">
        <v>22</v>
      </c>
      <c r="H335" s="28">
        <v>500</v>
      </c>
      <c r="I335" s="28">
        <f t="shared" si="11"/>
        <v>600</v>
      </c>
      <c r="J335" s="26" t="s">
        <v>22</v>
      </c>
      <c r="K335" s="22"/>
      <c r="L335" s="26">
        <f t="shared" si="12"/>
        <v>0</v>
      </c>
    </row>
    <row r="336" ht="27" customHeight="1">
      <c r="A336" s="13">
        <v>28</v>
      </c>
      <c r="B336" s="13" t="s">
        <v>677</v>
      </c>
      <c r="C336" s="14" t="s">
        <v>678</v>
      </c>
      <c r="D336" s="13" t="s">
        <v>20</v>
      </c>
      <c r="E336" s="15" t="s">
        <v>30</v>
      </c>
      <c r="F336" s="15"/>
      <c r="G336" s="16" t="s">
        <v>22</v>
      </c>
      <c r="H336" s="17" t="s">
        <v>22</v>
      </c>
      <c r="I336" s="17" t="s">
        <v>22</v>
      </c>
      <c r="J336" s="18" t="s">
        <v>22</v>
      </c>
      <c r="K336" s="15" t="s">
        <v>22</v>
      </c>
      <c r="L336" s="15" t="s">
        <v>22</v>
      </c>
    </row>
    <row r="337" ht="27" customHeight="1" outlineLevel="1">
      <c r="A337" s="19"/>
      <c r="B337" s="20" t="s">
        <v>679</v>
      </c>
      <c r="C337" s="21" t="s">
        <v>508</v>
      </c>
      <c r="D337" s="20" t="s">
        <v>129</v>
      </c>
      <c r="E337" s="22" t="s">
        <v>30</v>
      </c>
      <c r="F337" s="22" t="s">
        <v>31</v>
      </c>
      <c r="G337" s="24" t="s">
        <v>22</v>
      </c>
      <c r="H337" s="41">
        <v>350</v>
      </c>
      <c r="I337" s="42">
        <f t="shared" si="11"/>
        <v>420</v>
      </c>
      <c r="J337" s="26" t="s">
        <v>22</v>
      </c>
      <c r="K337" s="22"/>
      <c r="L337" s="26">
        <f t="shared" si="12"/>
        <v>0</v>
      </c>
    </row>
    <row r="338" ht="27" customHeight="1" outlineLevel="1">
      <c r="A338" s="27"/>
      <c r="B338" s="20" t="s">
        <v>680</v>
      </c>
      <c r="C338" s="21" t="s">
        <v>681</v>
      </c>
      <c r="D338" s="20" t="s">
        <v>129</v>
      </c>
      <c r="E338" s="22" t="s">
        <v>30</v>
      </c>
      <c r="F338" s="22" t="s">
        <v>31</v>
      </c>
      <c r="G338" s="24" t="s">
        <v>22</v>
      </c>
      <c r="H338" s="42">
        <v>250</v>
      </c>
      <c r="I338" s="42">
        <f t="shared" si="11"/>
        <v>300</v>
      </c>
      <c r="J338" s="26" t="s">
        <v>22</v>
      </c>
      <c r="K338" s="22"/>
      <c r="L338" s="26">
        <f t="shared" si="12"/>
        <v>0</v>
      </c>
    </row>
    <row r="339" ht="27" customHeight="1" outlineLevel="1">
      <c r="A339" s="27"/>
      <c r="B339" s="20" t="s">
        <v>682</v>
      </c>
      <c r="C339" s="21" t="s">
        <v>683</v>
      </c>
      <c r="D339" s="20" t="s">
        <v>129</v>
      </c>
      <c r="E339" s="22" t="s">
        <v>30</v>
      </c>
      <c r="F339" s="22" t="s">
        <v>31</v>
      </c>
      <c r="G339" s="24" t="s">
        <v>22</v>
      </c>
      <c r="H339" s="42">
        <v>350</v>
      </c>
      <c r="I339" s="42">
        <f t="shared" si="11"/>
        <v>420</v>
      </c>
      <c r="J339" s="26" t="s">
        <v>22</v>
      </c>
      <c r="K339" s="22"/>
      <c r="L339" s="26">
        <f t="shared" si="12"/>
        <v>0</v>
      </c>
    </row>
    <row r="340" ht="27" customHeight="1" outlineLevel="1">
      <c r="A340" s="27"/>
      <c r="B340" s="20" t="s">
        <v>684</v>
      </c>
      <c r="C340" s="21" t="s">
        <v>685</v>
      </c>
      <c r="D340" s="20" t="s">
        <v>129</v>
      </c>
      <c r="E340" s="22" t="s">
        <v>30</v>
      </c>
      <c r="F340" s="22" t="s">
        <v>31</v>
      </c>
      <c r="G340" s="24" t="s">
        <v>22</v>
      </c>
      <c r="H340" s="42">
        <v>450</v>
      </c>
      <c r="I340" s="42">
        <f t="shared" si="11"/>
        <v>540</v>
      </c>
      <c r="J340" s="26" t="s">
        <v>22</v>
      </c>
      <c r="K340" s="22"/>
      <c r="L340" s="26">
        <f t="shared" si="12"/>
        <v>0</v>
      </c>
    </row>
    <row r="341" ht="27" customHeight="1" outlineLevel="1">
      <c r="A341" s="27"/>
      <c r="B341" s="20" t="s">
        <v>686</v>
      </c>
      <c r="C341" s="21" t="s">
        <v>687</v>
      </c>
      <c r="D341" s="20" t="s">
        <v>129</v>
      </c>
      <c r="E341" s="22" t="s">
        <v>30</v>
      </c>
      <c r="F341" s="22" t="s">
        <v>31</v>
      </c>
      <c r="G341" s="24" t="s">
        <v>22</v>
      </c>
      <c r="H341" s="42">
        <v>350</v>
      </c>
      <c r="I341" s="42">
        <f t="shared" si="11"/>
        <v>420</v>
      </c>
      <c r="J341" s="26" t="s">
        <v>22</v>
      </c>
      <c r="K341" s="22"/>
      <c r="L341" s="26">
        <f t="shared" si="12"/>
        <v>0</v>
      </c>
    </row>
    <row r="342" ht="27" customHeight="1" outlineLevel="1">
      <c r="A342" s="27"/>
      <c r="B342" s="20" t="s">
        <v>688</v>
      </c>
      <c r="C342" s="25" t="s">
        <v>689</v>
      </c>
      <c r="D342" s="20" t="s">
        <v>129</v>
      </c>
      <c r="E342" s="22" t="s">
        <v>30</v>
      </c>
      <c r="F342" s="22" t="s">
        <v>31</v>
      </c>
      <c r="G342" s="24" t="s">
        <v>22</v>
      </c>
      <c r="H342" s="41">
        <v>700</v>
      </c>
      <c r="I342" s="42">
        <f t="shared" si="11"/>
        <v>840</v>
      </c>
      <c r="J342" s="26" t="s">
        <v>22</v>
      </c>
      <c r="K342" s="22"/>
      <c r="L342" s="26">
        <f t="shared" si="12"/>
        <v>0</v>
      </c>
    </row>
    <row r="343" ht="27" customHeight="1" outlineLevel="1">
      <c r="A343" s="27"/>
      <c r="B343" s="20" t="s">
        <v>690</v>
      </c>
      <c r="C343" s="21" t="s">
        <v>691</v>
      </c>
      <c r="D343" s="20" t="s">
        <v>129</v>
      </c>
      <c r="E343" s="22" t="s">
        <v>30</v>
      </c>
      <c r="F343" s="22" t="s">
        <v>31</v>
      </c>
      <c r="G343" s="24" t="s">
        <v>22</v>
      </c>
      <c r="H343" s="42">
        <v>500</v>
      </c>
      <c r="I343" s="42">
        <f t="shared" si="11"/>
        <v>600</v>
      </c>
      <c r="J343" s="26" t="s">
        <v>22</v>
      </c>
      <c r="K343" s="22"/>
      <c r="L343" s="26">
        <f t="shared" si="12"/>
        <v>0</v>
      </c>
    </row>
    <row r="344" ht="27" customHeight="1" outlineLevel="1">
      <c r="A344" s="27"/>
      <c r="B344" s="56" t="s">
        <v>692</v>
      </c>
      <c r="C344" s="21" t="s">
        <v>693</v>
      </c>
      <c r="D344" s="20" t="s">
        <v>129</v>
      </c>
      <c r="E344" s="22" t="s">
        <v>30</v>
      </c>
      <c r="F344" s="22" t="s">
        <v>31</v>
      </c>
      <c r="G344" s="24" t="s">
        <v>22</v>
      </c>
      <c r="H344" s="42">
        <v>350</v>
      </c>
      <c r="I344" s="42">
        <f t="shared" si="11"/>
        <v>420</v>
      </c>
      <c r="J344" s="26" t="s">
        <v>22</v>
      </c>
      <c r="K344" s="22"/>
      <c r="L344" s="26">
        <f t="shared" si="12"/>
        <v>0</v>
      </c>
    </row>
    <row r="345" ht="27" customHeight="1" outlineLevel="1">
      <c r="A345" s="27"/>
      <c r="B345" s="20" t="s">
        <v>694</v>
      </c>
      <c r="C345" s="21" t="s">
        <v>695</v>
      </c>
      <c r="D345" s="20" t="s">
        <v>129</v>
      </c>
      <c r="E345" s="22" t="s">
        <v>30</v>
      </c>
      <c r="F345" s="22" t="s">
        <v>31</v>
      </c>
      <c r="G345" s="24" t="s">
        <v>22</v>
      </c>
      <c r="H345" s="42">
        <v>500</v>
      </c>
      <c r="I345" s="42">
        <f t="shared" si="11"/>
        <v>600</v>
      </c>
      <c r="J345" s="26" t="s">
        <v>22</v>
      </c>
      <c r="K345" s="22"/>
      <c r="L345" s="26">
        <f t="shared" si="12"/>
        <v>0</v>
      </c>
    </row>
    <row r="346" ht="27" customHeight="1" outlineLevel="1">
      <c r="A346" s="27"/>
      <c r="B346" s="20" t="s">
        <v>696</v>
      </c>
      <c r="C346" s="25" t="s">
        <v>697</v>
      </c>
      <c r="D346" s="29" t="s">
        <v>20</v>
      </c>
      <c r="E346" s="22" t="s">
        <v>30</v>
      </c>
      <c r="F346" s="22" t="s">
        <v>31</v>
      </c>
      <c r="G346" s="24" t="s">
        <v>22</v>
      </c>
      <c r="H346" s="41">
        <v>500</v>
      </c>
      <c r="I346" s="42">
        <f t="shared" si="11"/>
        <v>600</v>
      </c>
      <c r="J346" s="26" t="s">
        <v>22</v>
      </c>
      <c r="K346" s="22"/>
      <c r="L346" s="26">
        <f t="shared" si="12"/>
        <v>0</v>
      </c>
    </row>
    <row r="347" ht="27" customHeight="1" outlineLevel="1">
      <c r="A347" s="27"/>
      <c r="B347" s="20" t="s">
        <v>698</v>
      </c>
      <c r="C347" s="21" t="s">
        <v>699</v>
      </c>
      <c r="D347" s="20" t="s">
        <v>20</v>
      </c>
      <c r="E347" s="22" t="s">
        <v>30</v>
      </c>
      <c r="F347" s="22" t="s">
        <v>31</v>
      </c>
      <c r="G347" s="24" t="s">
        <v>22</v>
      </c>
      <c r="H347" s="42">
        <v>1500</v>
      </c>
      <c r="I347" s="42">
        <f t="shared" si="11"/>
        <v>1800</v>
      </c>
      <c r="J347" s="26" t="s">
        <v>22</v>
      </c>
      <c r="K347" s="22"/>
      <c r="L347" s="26">
        <f t="shared" si="12"/>
        <v>0</v>
      </c>
    </row>
    <row r="348" ht="27" customHeight="1" outlineLevel="1">
      <c r="A348" s="27"/>
      <c r="B348" s="20" t="s">
        <v>700</v>
      </c>
      <c r="C348" s="21" t="s">
        <v>701</v>
      </c>
      <c r="D348" s="20" t="s">
        <v>20</v>
      </c>
      <c r="E348" s="22" t="s">
        <v>30</v>
      </c>
      <c r="F348" s="22" t="s">
        <v>31</v>
      </c>
      <c r="G348" s="24" t="s">
        <v>22</v>
      </c>
      <c r="H348" s="42">
        <v>500</v>
      </c>
      <c r="I348" s="42">
        <f t="shared" si="11"/>
        <v>600</v>
      </c>
      <c r="J348" s="26" t="s">
        <v>22</v>
      </c>
      <c r="K348" s="22"/>
      <c r="L348" s="26">
        <f t="shared" si="12"/>
        <v>0</v>
      </c>
    </row>
    <row r="349" ht="27" customHeight="1" outlineLevel="1">
      <c r="A349" s="27"/>
      <c r="B349" s="20" t="s">
        <v>702</v>
      </c>
      <c r="C349" s="21" t="s">
        <v>703</v>
      </c>
      <c r="D349" s="20" t="s">
        <v>20</v>
      </c>
      <c r="E349" s="22" t="s">
        <v>30</v>
      </c>
      <c r="F349" s="22" t="s">
        <v>31</v>
      </c>
      <c r="G349" s="24" t="s">
        <v>22</v>
      </c>
      <c r="H349" s="42">
        <v>300</v>
      </c>
      <c r="I349" s="42">
        <f t="shared" si="11"/>
        <v>360</v>
      </c>
      <c r="J349" s="26" t="s">
        <v>22</v>
      </c>
      <c r="K349" s="22"/>
      <c r="L349" s="26">
        <f t="shared" si="12"/>
        <v>0</v>
      </c>
    </row>
    <row r="350" ht="27" customHeight="1" outlineLevel="1">
      <c r="A350" s="27"/>
      <c r="B350" s="20" t="s">
        <v>704</v>
      </c>
      <c r="C350" s="21" t="s">
        <v>705</v>
      </c>
      <c r="D350" s="20" t="s">
        <v>20</v>
      </c>
      <c r="E350" s="22" t="s">
        <v>30</v>
      </c>
      <c r="F350" s="22" t="s">
        <v>31</v>
      </c>
      <c r="G350" s="24" t="s">
        <v>22</v>
      </c>
      <c r="H350" s="42">
        <v>2500</v>
      </c>
      <c r="I350" s="42">
        <f t="shared" si="11"/>
        <v>3000</v>
      </c>
      <c r="J350" s="26" t="s">
        <v>22</v>
      </c>
      <c r="K350" s="22"/>
      <c r="L350" s="26">
        <f t="shared" si="12"/>
        <v>0</v>
      </c>
    </row>
    <row r="351" ht="27" customHeight="1" outlineLevel="1">
      <c r="A351" s="27"/>
      <c r="B351" s="20" t="s">
        <v>706</v>
      </c>
      <c r="C351" s="21" t="s">
        <v>707</v>
      </c>
      <c r="D351" s="20" t="s">
        <v>129</v>
      </c>
      <c r="E351" s="22" t="s">
        <v>30</v>
      </c>
      <c r="F351" s="22" t="s">
        <v>31</v>
      </c>
      <c r="G351" s="24" t="s">
        <v>22</v>
      </c>
      <c r="H351" s="42">
        <v>2500</v>
      </c>
      <c r="I351" s="42">
        <f t="shared" si="11"/>
        <v>3000</v>
      </c>
      <c r="J351" s="26" t="s">
        <v>22</v>
      </c>
      <c r="K351" s="22"/>
      <c r="L351" s="26">
        <f t="shared" si="12"/>
        <v>0</v>
      </c>
    </row>
    <row r="352" ht="27" customHeight="1" outlineLevel="1">
      <c r="A352" s="27"/>
      <c r="B352" s="20" t="s">
        <v>708</v>
      </c>
      <c r="C352" s="21" t="s">
        <v>709</v>
      </c>
      <c r="D352" s="20" t="s">
        <v>126</v>
      </c>
      <c r="E352" s="22" t="s">
        <v>30</v>
      </c>
      <c r="F352" s="22" t="s">
        <v>31</v>
      </c>
      <c r="G352" s="24" t="s">
        <v>26</v>
      </c>
      <c r="H352" s="42">
        <v>1250</v>
      </c>
      <c r="I352" s="42">
        <f t="shared" si="11"/>
        <v>1500</v>
      </c>
      <c r="J352" s="26" t="s">
        <v>26</v>
      </c>
      <c r="K352" s="22"/>
      <c r="L352" s="26">
        <f t="shared" si="12"/>
        <v>0</v>
      </c>
    </row>
    <row r="353" ht="27" customHeight="1" outlineLevel="1">
      <c r="A353" s="27"/>
      <c r="B353" s="20" t="s">
        <v>710</v>
      </c>
      <c r="C353" s="21" t="s">
        <v>711</v>
      </c>
      <c r="D353" s="20" t="s">
        <v>129</v>
      </c>
      <c r="E353" s="22" t="s">
        <v>30</v>
      </c>
      <c r="F353" s="22" t="s">
        <v>31</v>
      </c>
      <c r="G353" s="24" t="s">
        <v>26</v>
      </c>
      <c r="H353" s="28">
        <v>500</v>
      </c>
      <c r="I353" s="28">
        <f t="shared" si="11"/>
        <v>600</v>
      </c>
      <c r="J353" s="26" t="s">
        <v>26</v>
      </c>
      <c r="K353" s="22"/>
      <c r="L353" s="26">
        <f t="shared" si="12"/>
        <v>0</v>
      </c>
    </row>
    <row r="354" ht="27" customHeight="1" outlineLevel="1">
      <c r="A354" s="27"/>
      <c r="B354" s="20" t="s">
        <v>712</v>
      </c>
      <c r="C354" s="21" t="s">
        <v>713</v>
      </c>
      <c r="D354" s="20" t="s">
        <v>129</v>
      </c>
      <c r="E354" s="22" t="s">
        <v>30</v>
      </c>
      <c r="F354" s="22" t="s">
        <v>31</v>
      </c>
      <c r="G354" s="24" t="s">
        <v>26</v>
      </c>
      <c r="H354" s="28">
        <v>750</v>
      </c>
      <c r="I354" s="28">
        <f t="shared" si="11"/>
        <v>900</v>
      </c>
      <c r="J354" s="26" t="s">
        <v>26</v>
      </c>
      <c r="K354" s="22"/>
      <c r="L354" s="26">
        <f t="shared" si="12"/>
        <v>0</v>
      </c>
    </row>
    <row r="355" ht="27" customHeight="1" outlineLevel="1">
      <c r="A355" s="27"/>
      <c r="B355" s="20" t="s">
        <v>714</v>
      </c>
      <c r="C355" s="21" t="s">
        <v>715</v>
      </c>
      <c r="D355" s="20" t="s">
        <v>29</v>
      </c>
      <c r="E355" s="22" t="s">
        <v>30</v>
      </c>
      <c r="F355" s="22" t="s">
        <v>31</v>
      </c>
      <c r="G355" s="24" t="s">
        <v>26</v>
      </c>
      <c r="H355" s="28">
        <v>150</v>
      </c>
      <c r="I355" s="28">
        <f t="shared" si="11"/>
        <v>180</v>
      </c>
      <c r="J355" s="26" t="s">
        <v>26</v>
      </c>
      <c r="K355" s="22"/>
      <c r="L355" s="26">
        <f t="shared" si="12"/>
        <v>0</v>
      </c>
    </row>
    <row r="356" ht="27" customHeight="1" outlineLevel="1">
      <c r="A356" s="27"/>
      <c r="B356" s="20" t="s">
        <v>716</v>
      </c>
      <c r="C356" s="21" t="s">
        <v>717</v>
      </c>
      <c r="D356" s="20" t="s">
        <v>129</v>
      </c>
      <c r="E356" s="22" t="s">
        <v>30</v>
      </c>
      <c r="F356" s="22" t="s">
        <v>31</v>
      </c>
      <c r="G356" s="24" t="s">
        <v>26</v>
      </c>
      <c r="H356" s="28">
        <v>200</v>
      </c>
      <c r="I356" s="28">
        <f t="shared" si="11"/>
        <v>240</v>
      </c>
      <c r="J356" s="26" t="s">
        <v>26</v>
      </c>
      <c r="K356" s="22"/>
      <c r="L356" s="26">
        <f t="shared" si="12"/>
        <v>0</v>
      </c>
    </row>
    <row r="357" ht="27" customHeight="1" outlineLevel="1">
      <c r="A357" s="27"/>
      <c r="B357" s="20" t="s">
        <v>718</v>
      </c>
      <c r="C357" s="21" t="s">
        <v>719</v>
      </c>
      <c r="D357" s="20" t="s">
        <v>129</v>
      </c>
      <c r="E357" s="22" t="s">
        <v>30</v>
      </c>
      <c r="F357" s="22" t="s">
        <v>31</v>
      </c>
      <c r="G357" s="24" t="s">
        <v>26</v>
      </c>
      <c r="H357" s="28">
        <v>500</v>
      </c>
      <c r="I357" s="28">
        <f t="shared" si="11"/>
        <v>600</v>
      </c>
      <c r="J357" s="26" t="s">
        <v>26</v>
      </c>
      <c r="K357" s="22"/>
      <c r="L357" s="26">
        <f t="shared" si="12"/>
        <v>0</v>
      </c>
    </row>
    <row r="358" ht="27" customHeight="1" outlineLevel="1">
      <c r="A358" s="30"/>
      <c r="B358" s="20" t="s">
        <v>720</v>
      </c>
      <c r="C358" s="21" t="s">
        <v>721</v>
      </c>
      <c r="D358" s="20" t="s">
        <v>20</v>
      </c>
      <c r="E358" s="22" t="s">
        <v>30</v>
      </c>
      <c r="F358" s="22" t="s">
        <v>31</v>
      </c>
      <c r="G358" s="24" t="s">
        <v>26</v>
      </c>
      <c r="H358" s="28">
        <v>500</v>
      </c>
      <c r="I358" s="28">
        <f t="shared" si="11"/>
        <v>600</v>
      </c>
      <c r="J358" s="26" t="s">
        <v>26</v>
      </c>
      <c r="K358" s="22"/>
      <c r="L358" s="26">
        <f t="shared" si="12"/>
        <v>0</v>
      </c>
    </row>
    <row r="359">
      <c r="A359" s="57" t="s">
        <v>722</v>
      </c>
      <c r="B359" s="57"/>
      <c r="C359" s="57"/>
      <c r="D359" s="57"/>
      <c r="E359" s="57"/>
      <c r="F359" s="57"/>
      <c r="G359" s="58">
        <v>4344749</v>
      </c>
      <c r="H359" s="59" t="s">
        <v>22</v>
      </c>
      <c r="I359" s="59" t="s">
        <v>22</v>
      </c>
      <c r="J359" s="60">
        <f>J328+J313+J311+J310+J305+J265+J212+J193+J183+J167+J152+J132+J125+J105+J78+J67+J41+J10</f>
        <v>0</v>
      </c>
      <c r="K359" s="61" t="s">
        <v>22</v>
      </c>
      <c r="L359" s="61" t="s">
        <v>22</v>
      </c>
    </row>
    <row r="360">
      <c r="A360" s="57" t="s">
        <v>723</v>
      </c>
      <c r="B360" s="57"/>
      <c r="C360" s="57"/>
      <c r="D360" s="57"/>
      <c r="E360" s="57"/>
      <c r="F360" s="62"/>
      <c r="G360" s="58">
        <f>G359*20%</f>
        <v>868949.80000000005</v>
      </c>
      <c r="H360" s="59" t="s">
        <v>22</v>
      </c>
      <c r="I360" s="59" t="s">
        <v>22</v>
      </c>
      <c r="J360" s="60">
        <f>J359*20%</f>
        <v>0</v>
      </c>
      <c r="K360" s="61" t="s">
        <v>22</v>
      </c>
      <c r="L360" s="61" t="s">
        <v>22</v>
      </c>
    </row>
    <row r="361" ht="14.4" customHeight="1">
      <c r="A361" s="63" t="s">
        <v>724</v>
      </c>
      <c r="B361" s="63"/>
      <c r="C361" s="63"/>
      <c r="D361" s="63"/>
      <c r="E361" s="63"/>
      <c r="F361" s="63"/>
      <c r="G361" s="64">
        <f>G359*1.2</f>
        <v>5213698.7999999998</v>
      </c>
      <c r="H361" s="65" t="s">
        <v>22</v>
      </c>
      <c r="I361" s="65" t="s">
        <v>22</v>
      </c>
      <c r="J361" s="66">
        <f>J359*1.2</f>
        <v>0</v>
      </c>
      <c r="K361" s="66" t="s">
        <v>22</v>
      </c>
      <c r="L361" s="66" t="s">
        <v>22</v>
      </c>
    </row>
    <row r="362" ht="14.4" customHeight="1">
      <c r="A362" s="67" t="s">
        <v>725</v>
      </c>
      <c r="B362" s="67"/>
      <c r="C362" s="67"/>
      <c r="D362" s="67"/>
      <c r="E362" s="67"/>
      <c r="F362" s="67"/>
      <c r="G362" s="68">
        <f>G361*12</f>
        <v>62564385.599999994</v>
      </c>
      <c r="H362" s="69" t="s">
        <v>22</v>
      </c>
      <c r="I362" s="69" t="s">
        <v>22</v>
      </c>
      <c r="J362" s="70">
        <f>J361*12</f>
        <v>0</v>
      </c>
      <c r="K362" s="70" t="s">
        <v>22</v>
      </c>
      <c r="L362" s="70" t="s">
        <v>22</v>
      </c>
    </row>
    <row r="363" ht="14.4" customHeight="1">
      <c r="A363" s="67" t="s">
        <v>726</v>
      </c>
      <c r="B363" s="67"/>
      <c r="C363" s="67"/>
      <c r="D363" s="67"/>
      <c r="E363" s="67"/>
      <c r="F363" s="67"/>
      <c r="G363" s="68">
        <f>G361*24</f>
        <v>125128771.19999999</v>
      </c>
      <c r="H363" s="69" t="s">
        <v>22</v>
      </c>
      <c r="I363" s="69" t="s">
        <v>22</v>
      </c>
      <c r="J363" s="70">
        <f>J361*24</f>
        <v>0</v>
      </c>
      <c r="K363" s="70" t="s">
        <v>22</v>
      </c>
      <c r="L363" s="70" t="s">
        <v>22</v>
      </c>
    </row>
    <row r="364" s="43" customFormat="1" ht="14.4" customHeight="1">
      <c r="A364" s="71"/>
      <c r="B364" s="72" t="s">
        <v>727</v>
      </c>
      <c r="C364" s="72"/>
      <c r="D364" s="73"/>
      <c r="E364" s="73"/>
      <c r="F364" s="73"/>
      <c r="G364" s="74"/>
      <c r="H364" s="75"/>
      <c r="I364" s="75"/>
      <c r="J364" s="76"/>
      <c r="K364" s="76"/>
      <c r="L364" s="76"/>
    </row>
    <row r="365" ht="14.4" customHeight="1">
      <c r="B365" s="77" t="s">
        <v>728</v>
      </c>
      <c r="C365" s="78"/>
      <c r="D365" s="78"/>
      <c r="E365" s="78"/>
      <c r="F365" s="78"/>
      <c r="G365" s="78"/>
      <c r="H365" s="78"/>
      <c r="I365" s="78"/>
      <c r="J365" s="78"/>
      <c r="K365" s="78"/>
      <c r="L365" s="78"/>
    </row>
    <row r="366" ht="58.5" customHeight="1">
      <c r="B366" s="79"/>
      <c r="C366" s="79"/>
      <c r="D366" s="79"/>
      <c r="E366" s="79"/>
      <c r="F366" s="79"/>
      <c r="G366" s="79"/>
      <c r="H366" s="79"/>
      <c r="I366" s="79"/>
      <c r="J366" s="79"/>
      <c r="K366" s="79"/>
      <c r="L366" s="79"/>
    </row>
    <row r="367" ht="14.4" customHeight="1">
      <c r="I367" s="80"/>
    </row>
    <row r="368" ht="14.4" customHeight="1">
      <c r="B368" s="81" t="s">
        <v>729</v>
      </c>
      <c r="C368" s="82"/>
      <c r="D368" s="82"/>
      <c r="E368" s="82"/>
      <c r="F368" s="82"/>
      <c r="G368" s="82"/>
      <c r="H368" s="82"/>
      <c r="I368" s="82"/>
      <c r="J368" s="82"/>
      <c r="K368" s="82"/>
      <c r="L368" s="82"/>
    </row>
    <row r="369" ht="27.75" customHeight="1"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</row>
    <row r="370" ht="30" customHeight="1">
      <c r="B370" s="1" t="s">
        <v>730</v>
      </c>
      <c r="D370" s="1" t="s">
        <v>731</v>
      </c>
      <c r="F370" s="1" t="s">
        <v>732</v>
      </c>
      <c r="H370" s="80"/>
    </row>
    <row r="371" ht="30" customHeight="1">
      <c r="C371" s="83"/>
      <c r="D371" s="84"/>
      <c r="E371" s="85"/>
      <c r="F371" s="86"/>
      <c r="H371" s="80"/>
    </row>
    <row r="372" ht="30" customHeight="1">
      <c r="C372" s="83"/>
      <c r="D372" s="86" t="s">
        <v>733</v>
      </c>
      <c r="E372" s="86"/>
      <c r="F372" s="86"/>
      <c r="H372" s="80"/>
    </row>
    <row r="373" ht="39" customHeight="1">
      <c r="C373" s="83"/>
      <c r="D373" s="86"/>
      <c r="E373" s="86"/>
      <c r="F373" s="86"/>
      <c r="H373" s="80"/>
    </row>
    <row r="374" ht="30" customHeight="1">
      <c r="C374" s="83"/>
      <c r="D374" s="86"/>
      <c r="E374" s="85"/>
      <c r="F374" s="85"/>
      <c r="I374" s="80"/>
    </row>
    <row r="375" ht="30" customHeight="1">
      <c r="I375" s="80"/>
    </row>
    <row r="376" ht="30" customHeight="1">
      <c r="I376" s="80"/>
    </row>
    <row r="377">
      <c r="I377" s="80"/>
    </row>
    <row r="378" ht="21" customHeight="1">
      <c r="I378" s="80"/>
    </row>
    <row r="379">
      <c r="I379" s="80"/>
    </row>
    <row r="380" ht="28.5" customHeight="1">
      <c r="I380" s="80"/>
    </row>
    <row r="381" ht="24" customHeight="1"/>
    <row r="384" ht="28.350000000000001" customHeight="1"/>
    <row r="385" ht="22.949999999999999" customHeight="1"/>
    <row r="386" ht="36.600000000000001" customHeight="1"/>
    <row r="387" ht="27" customHeight="1"/>
    <row r="388" ht="36.600000000000001" customHeight="1"/>
    <row r="389" ht="30" customHeight="1"/>
    <row r="390" ht="30" customHeight="1"/>
    <row r="391" ht="30" customHeight="1"/>
    <row r="392" ht="30" customHeight="1"/>
    <row r="394" ht="30" customHeight="1"/>
    <row r="395" ht="30" customHeight="1"/>
    <row r="396" ht="30" customHeight="1"/>
    <row r="397" ht="30" customHeight="1"/>
    <row r="398" ht="30" customHeight="1"/>
    <row r="399" ht="26.100000000000001" customHeight="1"/>
    <row r="400" ht="30" customHeight="1"/>
    <row r="401" ht="30" customHeight="1"/>
    <row r="402" ht="27" customHeight="1"/>
    <row r="403" ht="27" customHeight="1"/>
    <row r="404" ht="27" customHeight="1"/>
    <row r="405" ht="27" customHeight="1"/>
    <row r="406" ht="27" customHeight="1"/>
    <row r="410" ht="14.699999999999999" customHeight="1"/>
  </sheetData>
  <sheetProtection algorithmName="SHA-512" hashValue="TVSlI11LPMD1OjlqChnlvWVm0cwXtPheI3qqDKkHXUbDFM6TwdyGcKEF2i8/WkJt2xhV2muZgOT/hemrUtB8MQ==" saltValue="cM7wd5S91Ip56iVQKu+hQw==" spinCount="100000" autoFilter="1" deleteColumns="1" deleteRows="1" formatCells="1" formatColumns="1" formatRows="1" insertColumns="1" insertHyperlinks="1" insertRows="1" objects="1" pivotTables="1" scenarios="1" selectLockedCells="1" selectUnlockedCells="0" sheet="1" sort="1"/>
  <mergeCells count="38">
    <mergeCell ref="H1:L1"/>
    <mergeCell ref="G2:L2"/>
    <mergeCell ref="G3:L3"/>
    <mergeCell ref="G4:L4"/>
    <mergeCell ref="A6:L6"/>
    <mergeCell ref="A7:L7"/>
    <mergeCell ref="A11:A40"/>
    <mergeCell ref="A42:A66"/>
    <mergeCell ref="A68:A77"/>
    <mergeCell ref="A79:A104"/>
    <mergeCell ref="A106:A124"/>
    <mergeCell ref="A126:A131"/>
    <mergeCell ref="A133:A151"/>
    <mergeCell ref="A153:A166"/>
    <mergeCell ref="A168:A182"/>
    <mergeCell ref="A184:A192"/>
    <mergeCell ref="A194:A211"/>
    <mergeCell ref="A213:A219"/>
    <mergeCell ref="A221:A228"/>
    <mergeCell ref="A230:A236"/>
    <mergeCell ref="A238:A241"/>
    <mergeCell ref="A243:A245"/>
    <mergeCell ref="A247:A255"/>
    <mergeCell ref="A257:A264"/>
    <mergeCell ref="A266:A300"/>
    <mergeCell ref="A302:A304"/>
    <mergeCell ref="A306:A309"/>
    <mergeCell ref="A314:A318"/>
    <mergeCell ref="A320:A327"/>
    <mergeCell ref="A329:A335"/>
    <mergeCell ref="A337:A358"/>
    <mergeCell ref="A359:E359"/>
    <mergeCell ref="A360:E360"/>
    <mergeCell ref="A361:E361"/>
    <mergeCell ref="A362:E362"/>
    <mergeCell ref="A363:E363"/>
    <mergeCell ref="B365:L366"/>
    <mergeCell ref="B368:L369"/>
  </mergeCells>
  <printOptions headings="0" gridLines="0"/>
  <pageMargins left="0.78740157480314954" right="0.39370078740157477" top="0.59055118110236193" bottom="0.59055118110236193" header="0.31496062992125984" footer="0.31496062992125984"/>
  <pageSetup paperSize="9" scale="4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60" zoomScale="100" workbookViewId="0">
      <selection activeCell="A1" activeCellId="0" sqref="A1"/>
    </sheetView>
  </sheetViews>
  <sheetFormatPr defaultRowHeight="14.25"/>
  <cols>
    <col customWidth="1" min="1" max="1" width="3.8515625"/>
    <col customWidth="1" min="2" max="2" width="11.57421875"/>
    <col customWidth="1" min="3" max="3" width="58.7109375"/>
    <col customWidth="1" min="4" max="4" width="14.57421875"/>
    <col customWidth="1" min="5" max="5" width="21.421875"/>
    <col customWidth="1" min="6" max="6" width="18.140625"/>
    <col customWidth="1" min="7" max="7" width="16.00390625"/>
    <col customWidth="1" min="8" max="9" width="18.140625"/>
  </cols>
  <sheetData>
    <row r="1" ht="16.5">
      <c r="A1" s="87"/>
      <c r="B1" s="87"/>
      <c r="C1" s="87"/>
      <c r="D1" s="87"/>
      <c r="E1" s="87"/>
      <c r="F1" s="87"/>
      <c r="G1" s="88" t="s">
        <v>734</v>
      </c>
      <c r="H1" s="88"/>
      <c r="I1" s="88"/>
    </row>
    <row r="2" ht="16.5">
      <c r="A2" s="87"/>
      <c r="B2" s="87"/>
      <c r="C2" s="87"/>
      <c r="D2" s="87"/>
      <c r="E2" s="87"/>
      <c r="F2" s="87"/>
      <c r="G2" s="88" t="s">
        <v>735</v>
      </c>
      <c r="H2" s="88"/>
      <c r="I2" s="88"/>
    </row>
    <row r="3" ht="16.5">
      <c r="A3" s="87"/>
      <c r="B3" s="87"/>
      <c r="C3" s="87"/>
      <c r="D3" s="87"/>
      <c r="E3" s="87"/>
      <c r="F3" s="87"/>
      <c r="G3" s="89" t="s">
        <v>736</v>
      </c>
      <c r="H3" s="89"/>
      <c r="I3" s="89"/>
    </row>
    <row r="4" ht="16.5">
      <c r="A4" s="87"/>
      <c r="B4" s="87"/>
      <c r="C4" s="87"/>
      <c r="D4" s="87"/>
      <c r="E4" s="87"/>
      <c r="F4" s="87"/>
      <c r="G4" s="89" t="s">
        <v>737</v>
      </c>
      <c r="H4" s="89"/>
      <c r="I4" s="89"/>
    </row>
    <row r="5" ht="16.5">
      <c r="A5" s="87"/>
      <c r="B5" s="87"/>
      <c r="C5" s="87"/>
      <c r="D5" s="87"/>
      <c r="E5" s="87"/>
      <c r="F5" s="87"/>
      <c r="G5" s="90"/>
      <c r="H5" s="91"/>
      <c r="I5" s="92"/>
    </row>
    <row r="6">
      <c r="A6" s="93" t="s">
        <v>4</v>
      </c>
      <c r="B6" s="93"/>
      <c r="C6" s="93"/>
      <c r="D6" s="93"/>
      <c r="E6" s="93"/>
      <c r="F6" s="93"/>
      <c r="G6" s="93"/>
      <c r="H6" s="93"/>
      <c r="I6" s="93"/>
    </row>
    <row r="7">
      <c r="A7" s="94" t="s">
        <v>5</v>
      </c>
      <c r="B7" s="95"/>
      <c r="C7" s="95"/>
      <c r="D7" s="95"/>
      <c r="E7" s="95"/>
      <c r="F7" s="95"/>
      <c r="G7" s="95"/>
      <c r="H7" s="95"/>
      <c r="I7" s="96"/>
    </row>
    <row r="8" ht="81" customHeight="1">
      <c r="A8" s="97" t="s">
        <v>6</v>
      </c>
      <c r="B8" s="97" t="s">
        <v>7</v>
      </c>
      <c r="C8" s="97" t="s">
        <v>8</v>
      </c>
      <c r="D8" s="97" t="s">
        <v>9</v>
      </c>
      <c r="E8" s="97" t="s">
        <v>10</v>
      </c>
      <c r="F8" s="97" t="s">
        <v>11</v>
      </c>
      <c r="G8" s="97" t="s">
        <v>738</v>
      </c>
      <c r="H8" s="97" t="s">
        <v>739</v>
      </c>
      <c r="I8" s="97" t="s">
        <v>740</v>
      </c>
    </row>
    <row r="9">
      <c r="A9" s="97"/>
      <c r="B9" s="97">
        <v>1</v>
      </c>
      <c r="C9" s="97">
        <v>2</v>
      </c>
      <c r="D9" s="97">
        <v>3</v>
      </c>
      <c r="E9" s="97">
        <v>4</v>
      </c>
      <c r="F9" s="97">
        <v>5</v>
      </c>
      <c r="G9" s="97">
        <v>8</v>
      </c>
      <c r="H9" s="97">
        <v>9</v>
      </c>
      <c r="I9" s="97">
        <v>10</v>
      </c>
    </row>
    <row r="10" ht="42.75" customHeight="1">
      <c r="A10" s="98">
        <v>1</v>
      </c>
      <c r="B10" s="98" t="s">
        <v>18</v>
      </c>
      <c r="C10" s="99" t="s">
        <v>19</v>
      </c>
      <c r="D10" s="98" t="s">
        <v>20</v>
      </c>
      <c r="E10" s="100" t="s">
        <v>21</v>
      </c>
      <c r="F10" s="100"/>
      <c r="G10" s="101" t="s">
        <v>26</v>
      </c>
      <c r="H10" s="102">
        <f>H11</f>
        <v>0</v>
      </c>
      <c r="I10" s="100" t="s">
        <v>22</v>
      </c>
    </row>
    <row r="11" ht="48" customHeight="1">
      <c r="A11" s="103"/>
      <c r="B11" s="104" t="s">
        <v>23</v>
      </c>
      <c r="C11" s="105" t="s">
        <v>24</v>
      </c>
      <c r="D11" s="104" t="s">
        <v>20</v>
      </c>
      <c r="E11" s="106" t="s">
        <v>25</v>
      </c>
      <c r="F11" s="106"/>
      <c r="G11" s="107" t="s">
        <v>741</v>
      </c>
      <c r="H11" s="108"/>
      <c r="I11" s="109" t="s">
        <v>26</v>
      </c>
    </row>
    <row r="12" ht="48" customHeight="1">
      <c r="A12" s="110"/>
      <c r="B12" s="104" t="s">
        <v>27</v>
      </c>
      <c r="C12" s="105" t="s">
        <v>28</v>
      </c>
      <c r="D12" s="104" t="s">
        <v>29</v>
      </c>
      <c r="E12" s="106" t="s">
        <v>30</v>
      </c>
      <c r="F12" s="106" t="s">
        <v>31</v>
      </c>
      <c r="G12" s="107" t="s">
        <v>741</v>
      </c>
      <c r="H12" s="109" t="s">
        <v>26</v>
      </c>
      <c r="I12" s="109" t="s">
        <v>26</v>
      </c>
    </row>
    <row r="13" ht="48" customHeight="1">
      <c r="A13" s="110"/>
      <c r="B13" s="104" t="s">
        <v>32</v>
      </c>
      <c r="C13" s="105" t="s">
        <v>33</v>
      </c>
      <c r="D13" s="106" t="s">
        <v>29</v>
      </c>
      <c r="E13" s="106" t="s">
        <v>30</v>
      </c>
      <c r="F13" s="106" t="s">
        <v>31</v>
      </c>
      <c r="G13" s="111">
        <v>600</v>
      </c>
      <c r="H13" s="109" t="s">
        <v>26</v>
      </c>
      <c r="I13" s="106"/>
    </row>
    <row r="14" ht="48" customHeight="1">
      <c r="A14" s="110"/>
      <c r="B14" s="104" t="s">
        <v>34</v>
      </c>
      <c r="C14" s="105" t="s">
        <v>35</v>
      </c>
      <c r="D14" s="106" t="s">
        <v>29</v>
      </c>
      <c r="E14" s="106" t="s">
        <v>30</v>
      </c>
      <c r="F14" s="106" t="s">
        <v>31</v>
      </c>
      <c r="G14" s="111">
        <v>840</v>
      </c>
      <c r="H14" s="109" t="s">
        <v>26</v>
      </c>
      <c r="I14" s="106"/>
    </row>
    <row r="15" ht="48" customHeight="1">
      <c r="A15" s="110"/>
      <c r="B15" s="104" t="s">
        <v>36</v>
      </c>
      <c r="C15" s="105" t="s">
        <v>37</v>
      </c>
      <c r="D15" s="106" t="s">
        <v>38</v>
      </c>
      <c r="E15" s="106" t="s">
        <v>30</v>
      </c>
      <c r="F15" s="106" t="s">
        <v>31</v>
      </c>
      <c r="G15" s="111">
        <v>1320</v>
      </c>
      <c r="H15" s="109" t="s">
        <v>26</v>
      </c>
      <c r="I15" s="106"/>
    </row>
    <row r="16" ht="52.5" customHeight="1">
      <c r="A16" s="110"/>
      <c r="B16" s="104" t="s">
        <v>39</v>
      </c>
      <c r="C16" s="105" t="s">
        <v>40</v>
      </c>
      <c r="D16" s="104" t="s">
        <v>38</v>
      </c>
      <c r="E16" s="106" t="s">
        <v>30</v>
      </c>
      <c r="F16" s="106" t="s">
        <v>31</v>
      </c>
      <c r="G16" s="107" t="s">
        <v>741</v>
      </c>
      <c r="H16" s="109" t="s">
        <v>26</v>
      </c>
      <c r="I16" s="109" t="s">
        <v>26</v>
      </c>
    </row>
    <row r="17" ht="48" customHeight="1">
      <c r="A17" s="110"/>
      <c r="B17" s="104" t="s">
        <v>41</v>
      </c>
      <c r="C17" s="105" t="s">
        <v>42</v>
      </c>
      <c r="D17" s="104" t="s">
        <v>38</v>
      </c>
      <c r="E17" s="106" t="s">
        <v>30</v>
      </c>
      <c r="F17" s="106" t="s">
        <v>31</v>
      </c>
      <c r="G17" s="111">
        <v>10560</v>
      </c>
      <c r="H17" s="109" t="s">
        <v>26</v>
      </c>
      <c r="I17" s="106"/>
    </row>
    <row r="18" ht="48" customHeight="1">
      <c r="A18" s="110"/>
      <c r="B18" s="104" t="s">
        <v>43</v>
      </c>
      <c r="C18" s="105" t="s">
        <v>44</v>
      </c>
      <c r="D18" s="104" t="s">
        <v>45</v>
      </c>
      <c r="E18" s="106" t="s">
        <v>30</v>
      </c>
      <c r="F18" s="106" t="s">
        <v>31</v>
      </c>
      <c r="G18" s="112">
        <v>15840</v>
      </c>
      <c r="H18" s="109" t="s">
        <v>26</v>
      </c>
      <c r="I18" s="106"/>
    </row>
    <row r="19" ht="48" customHeight="1">
      <c r="A19" s="110"/>
      <c r="B19" s="104" t="s">
        <v>46</v>
      </c>
      <c r="C19" s="105" t="s">
        <v>47</v>
      </c>
      <c r="D19" s="104" t="s">
        <v>48</v>
      </c>
      <c r="E19" s="106" t="s">
        <v>49</v>
      </c>
      <c r="F19" s="106" t="s">
        <v>31</v>
      </c>
      <c r="G19" s="112">
        <v>240</v>
      </c>
      <c r="H19" s="109" t="s">
        <v>26</v>
      </c>
      <c r="I19" s="106"/>
    </row>
    <row r="20" ht="48" customHeight="1">
      <c r="A20" s="110"/>
      <c r="B20" s="104" t="s">
        <v>50</v>
      </c>
      <c r="C20" s="105" t="s">
        <v>51</v>
      </c>
      <c r="D20" s="104" t="s">
        <v>20</v>
      </c>
      <c r="E20" s="106" t="s">
        <v>30</v>
      </c>
      <c r="F20" s="106" t="s">
        <v>31</v>
      </c>
      <c r="G20" s="112">
        <v>2640</v>
      </c>
      <c r="H20" s="109" t="s">
        <v>26</v>
      </c>
      <c r="I20" s="106"/>
    </row>
    <row r="21" ht="48" customHeight="1">
      <c r="A21" s="110"/>
      <c r="B21" s="104" t="s">
        <v>52</v>
      </c>
      <c r="C21" s="105" t="s">
        <v>53</v>
      </c>
      <c r="D21" s="104" t="s">
        <v>29</v>
      </c>
      <c r="E21" s="106" t="s">
        <v>30</v>
      </c>
      <c r="F21" s="106" t="s">
        <v>31</v>
      </c>
      <c r="G21" s="112">
        <v>1200</v>
      </c>
      <c r="H21" s="109" t="s">
        <v>26</v>
      </c>
      <c r="I21" s="106"/>
    </row>
    <row r="22" ht="48" customHeight="1">
      <c r="A22" s="110"/>
      <c r="B22" s="104" t="s">
        <v>54</v>
      </c>
      <c r="C22" s="105" t="s">
        <v>55</v>
      </c>
      <c r="D22" s="104" t="s">
        <v>56</v>
      </c>
      <c r="E22" s="106" t="s">
        <v>30</v>
      </c>
      <c r="F22" s="106" t="s">
        <v>31</v>
      </c>
      <c r="G22" s="112">
        <v>3960</v>
      </c>
      <c r="H22" s="109" t="s">
        <v>26</v>
      </c>
      <c r="I22" s="106"/>
    </row>
    <row r="23" ht="48" customHeight="1">
      <c r="A23" s="110"/>
      <c r="B23" s="104" t="s">
        <v>57</v>
      </c>
      <c r="C23" s="105" t="s">
        <v>58</v>
      </c>
      <c r="D23" s="104" t="s">
        <v>20</v>
      </c>
      <c r="E23" s="106" t="s">
        <v>30</v>
      </c>
      <c r="F23" s="106" t="s">
        <v>31</v>
      </c>
      <c r="G23" s="112">
        <v>2640</v>
      </c>
      <c r="H23" s="109" t="s">
        <v>26</v>
      </c>
      <c r="I23" s="106"/>
    </row>
    <row r="24" ht="48" customHeight="1">
      <c r="A24" s="110"/>
      <c r="B24" s="104" t="s">
        <v>59</v>
      </c>
      <c r="C24" s="105" t="s">
        <v>60</v>
      </c>
      <c r="D24" s="104" t="s">
        <v>20</v>
      </c>
      <c r="E24" s="106" t="s">
        <v>30</v>
      </c>
      <c r="F24" s="106" t="s">
        <v>31</v>
      </c>
      <c r="G24" s="112">
        <v>2640</v>
      </c>
      <c r="H24" s="109" t="s">
        <v>26</v>
      </c>
      <c r="I24" s="106"/>
    </row>
    <row r="25" ht="37.5" customHeight="1">
      <c r="A25" s="110"/>
      <c r="B25" s="104" t="s">
        <v>61</v>
      </c>
      <c r="C25" s="105" t="s">
        <v>62</v>
      </c>
      <c r="D25" s="104" t="s">
        <v>20</v>
      </c>
      <c r="E25" s="106" t="s">
        <v>30</v>
      </c>
      <c r="F25" s="106" t="s">
        <v>31</v>
      </c>
      <c r="G25" s="112">
        <v>21840</v>
      </c>
      <c r="H25" s="109" t="s">
        <v>26</v>
      </c>
      <c r="I25" s="106"/>
    </row>
    <row r="26" ht="39" customHeight="1">
      <c r="A26" s="110"/>
      <c r="B26" s="104" t="s">
        <v>63</v>
      </c>
      <c r="C26" s="105" t="s">
        <v>64</v>
      </c>
      <c r="D26" s="104" t="s">
        <v>65</v>
      </c>
      <c r="E26" s="106" t="s">
        <v>30</v>
      </c>
      <c r="F26" s="106" t="s">
        <v>31</v>
      </c>
      <c r="G26" s="112">
        <v>3600</v>
      </c>
      <c r="H26" s="109" t="s">
        <v>26</v>
      </c>
      <c r="I26" s="106"/>
    </row>
    <row r="27" ht="33.75" customHeight="1">
      <c r="A27" s="110"/>
      <c r="B27" s="104" t="s">
        <v>66</v>
      </c>
      <c r="C27" s="105" t="s">
        <v>67</v>
      </c>
      <c r="D27" s="104" t="s">
        <v>20</v>
      </c>
      <c r="E27" s="106" t="s">
        <v>30</v>
      </c>
      <c r="F27" s="106" t="s">
        <v>31</v>
      </c>
      <c r="G27" s="112">
        <v>6000</v>
      </c>
      <c r="H27" s="109" t="s">
        <v>26</v>
      </c>
      <c r="I27" s="106"/>
    </row>
    <row r="28" ht="36.75" customHeight="1">
      <c r="A28" s="110"/>
      <c r="B28" s="104" t="s">
        <v>68</v>
      </c>
      <c r="C28" s="105" t="s">
        <v>69</v>
      </c>
      <c r="D28" s="104" t="s">
        <v>70</v>
      </c>
      <c r="E28" s="106" t="s">
        <v>30</v>
      </c>
      <c r="F28" s="106" t="s">
        <v>31</v>
      </c>
      <c r="G28" s="112">
        <v>9600</v>
      </c>
      <c r="H28" s="109" t="s">
        <v>26</v>
      </c>
      <c r="I28" s="106"/>
    </row>
    <row r="29" ht="48" customHeight="1">
      <c r="A29" s="110"/>
      <c r="B29" s="104" t="s">
        <v>71</v>
      </c>
      <c r="C29" s="105" t="s">
        <v>72</v>
      </c>
      <c r="D29" s="104" t="s">
        <v>70</v>
      </c>
      <c r="E29" s="106" t="s">
        <v>30</v>
      </c>
      <c r="F29" s="106" t="s">
        <v>31</v>
      </c>
      <c r="G29" s="112">
        <v>3000</v>
      </c>
      <c r="H29" s="109" t="s">
        <v>26</v>
      </c>
      <c r="I29" s="106"/>
    </row>
    <row r="30" ht="48" customHeight="1">
      <c r="A30" s="110"/>
      <c r="B30" s="104" t="s">
        <v>73</v>
      </c>
      <c r="C30" s="105" t="s">
        <v>74</v>
      </c>
      <c r="D30" s="104" t="s">
        <v>70</v>
      </c>
      <c r="E30" s="106" t="s">
        <v>30</v>
      </c>
      <c r="F30" s="106" t="s">
        <v>31</v>
      </c>
      <c r="G30" s="112">
        <v>6000</v>
      </c>
      <c r="H30" s="109" t="s">
        <v>26</v>
      </c>
      <c r="I30" s="106"/>
    </row>
    <row r="31" ht="48" customHeight="1">
      <c r="A31" s="110"/>
      <c r="B31" s="104" t="s">
        <v>75</v>
      </c>
      <c r="C31" s="105" t="s">
        <v>76</v>
      </c>
      <c r="D31" s="104" t="s">
        <v>70</v>
      </c>
      <c r="E31" s="106" t="s">
        <v>30</v>
      </c>
      <c r="F31" s="106" t="s">
        <v>31</v>
      </c>
      <c r="G31" s="112">
        <v>4800</v>
      </c>
      <c r="H31" s="109" t="s">
        <v>26</v>
      </c>
      <c r="I31" s="106"/>
    </row>
    <row r="32" ht="48" customHeight="1">
      <c r="A32" s="110"/>
      <c r="B32" s="104" t="s">
        <v>77</v>
      </c>
      <c r="C32" s="105" t="s">
        <v>78</v>
      </c>
      <c r="D32" s="104" t="s">
        <v>70</v>
      </c>
      <c r="E32" s="106" t="s">
        <v>30</v>
      </c>
      <c r="F32" s="106" t="s">
        <v>31</v>
      </c>
      <c r="G32" s="112">
        <v>4800</v>
      </c>
      <c r="H32" s="109" t="s">
        <v>26</v>
      </c>
      <c r="I32" s="106"/>
    </row>
    <row r="33" ht="48" customHeight="1">
      <c r="A33" s="110"/>
      <c r="B33" s="104" t="s">
        <v>79</v>
      </c>
      <c r="C33" s="105" t="s">
        <v>80</v>
      </c>
      <c r="D33" s="104" t="s">
        <v>48</v>
      </c>
      <c r="E33" s="106" t="s">
        <v>30</v>
      </c>
      <c r="F33" s="106" t="s">
        <v>31</v>
      </c>
      <c r="G33" s="112">
        <v>3600</v>
      </c>
      <c r="H33" s="109" t="s">
        <v>26</v>
      </c>
      <c r="I33" s="106"/>
    </row>
    <row r="34" ht="48" customHeight="1">
      <c r="A34" s="110"/>
      <c r="B34" s="104" t="s">
        <v>81</v>
      </c>
      <c r="C34" s="105" t="s">
        <v>82</v>
      </c>
      <c r="D34" s="104" t="s">
        <v>20</v>
      </c>
      <c r="E34" s="106" t="s">
        <v>30</v>
      </c>
      <c r="F34" s="106" t="s">
        <v>31</v>
      </c>
      <c r="G34" s="112">
        <v>1200</v>
      </c>
      <c r="H34" s="109" t="s">
        <v>26</v>
      </c>
      <c r="I34" s="106"/>
    </row>
    <row r="35" ht="48" customHeight="1">
      <c r="A35" s="110"/>
      <c r="B35" s="104" t="s">
        <v>83</v>
      </c>
      <c r="C35" s="105" t="s">
        <v>84</v>
      </c>
      <c r="D35" s="104" t="s">
        <v>20</v>
      </c>
      <c r="E35" s="106" t="s">
        <v>30</v>
      </c>
      <c r="F35" s="106" t="s">
        <v>31</v>
      </c>
      <c r="G35" s="112">
        <v>1440</v>
      </c>
      <c r="H35" s="109" t="s">
        <v>26</v>
      </c>
      <c r="I35" s="106"/>
    </row>
    <row r="36" ht="48" customHeight="1">
      <c r="A36" s="110"/>
      <c r="B36" s="104" t="s">
        <v>85</v>
      </c>
      <c r="C36" s="105" t="s">
        <v>86</v>
      </c>
      <c r="D36" s="104" t="s">
        <v>56</v>
      </c>
      <c r="E36" s="106" t="s">
        <v>30</v>
      </c>
      <c r="F36" s="106" t="s">
        <v>31</v>
      </c>
      <c r="G36" s="112">
        <v>1440</v>
      </c>
      <c r="H36" s="109" t="s">
        <v>26</v>
      </c>
      <c r="I36" s="106"/>
    </row>
    <row r="37" ht="48" customHeight="1">
      <c r="A37" s="110"/>
      <c r="B37" s="104" t="s">
        <v>87</v>
      </c>
      <c r="C37" s="105" t="s">
        <v>88</v>
      </c>
      <c r="D37" s="104" t="s">
        <v>20</v>
      </c>
      <c r="E37" s="106" t="s">
        <v>30</v>
      </c>
      <c r="F37" s="106" t="s">
        <v>31</v>
      </c>
      <c r="G37" s="112">
        <v>1440</v>
      </c>
      <c r="H37" s="109" t="s">
        <v>26</v>
      </c>
      <c r="I37" s="106"/>
    </row>
    <row r="38" ht="48" customHeight="1">
      <c r="A38" s="110"/>
      <c r="B38" s="104" t="s">
        <v>89</v>
      </c>
      <c r="C38" s="105" t="s">
        <v>90</v>
      </c>
      <c r="D38" s="104" t="s">
        <v>20</v>
      </c>
      <c r="E38" s="106" t="s">
        <v>30</v>
      </c>
      <c r="F38" s="106" t="s">
        <v>31</v>
      </c>
      <c r="G38" s="112">
        <v>600</v>
      </c>
      <c r="H38" s="109" t="s">
        <v>26</v>
      </c>
      <c r="I38" s="106"/>
    </row>
    <row r="39" ht="48" customHeight="1">
      <c r="A39" s="110"/>
      <c r="B39" s="113" t="s">
        <v>91</v>
      </c>
      <c r="C39" s="105" t="s">
        <v>92</v>
      </c>
      <c r="D39" s="104" t="s">
        <v>20</v>
      </c>
      <c r="E39" s="106" t="s">
        <v>30</v>
      </c>
      <c r="F39" s="106" t="s">
        <v>31</v>
      </c>
      <c r="G39" s="112">
        <v>96000</v>
      </c>
      <c r="H39" s="109" t="s">
        <v>26</v>
      </c>
      <c r="I39" s="106"/>
    </row>
    <row r="40" ht="48" customHeight="1">
      <c r="A40" s="114"/>
      <c r="B40" s="104" t="s">
        <v>93</v>
      </c>
      <c r="C40" s="105" t="s">
        <v>94</v>
      </c>
      <c r="D40" s="104" t="s">
        <v>20</v>
      </c>
      <c r="E40" s="106" t="s">
        <v>30</v>
      </c>
      <c r="F40" s="106" t="s">
        <v>31</v>
      </c>
      <c r="G40" s="112">
        <v>360</v>
      </c>
      <c r="H40" s="109" t="s">
        <v>26</v>
      </c>
      <c r="I40" s="106"/>
    </row>
    <row r="41" ht="53.25" customHeight="1">
      <c r="A41" s="98">
        <v>2</v>
      </c>
      <c r="B41" s="98" t="s">
        <v>95</v>
      </c>
      <c r="C41" s="99" t="s">
        <v>96</v>
      </c>
      <c r="D41" s="98" t="s">
        <v>20</v>
      </c>
      <c r="E41" s="100" t="s">
        <v>21</v>
      </c>
      <c r="F41" s="100"/>
      <c r="G41" s="101" t="s">
        <v>741</v>
      </c>
      <c r="H41" s="100">
        <f>H42</f>
        <v>0</v>
      </c>
      <c r="I41" s="100" t="s">
        <v>26</v>
      </c>
    </row>
    <row r="42" ht="46.5" customHeight="1">
      <c r="A42" s="115"/>
      <c r="B42" s="116" t="s">
        <v>97</v>
      </c>
      <c r="C42" s="105" t="s">
        <v>24</v>
      </c>
      <c r="D42" s="104" t="s">
        <v>20</v>
      </c>
      <c r="E42" s="106" t="s">
        <v>25</v>
      </c>
      <c r="F42" s="106"/>
      <c r="G42" s="107" t="s">
        <v>741</v>
      </c>
      <c r="H42" s="108"/>
      <c r="I42" s="109" t="s">
        <v>26</v>
      </c>
    </row>
    <row r="43" ht="41.25" customHeight="1">
      <c r="A43" s="117"/>
      <c r="B43" s="116" t="s">
        <v>98</v>
      </c>
      <c r="C43" s="105" t="s">
        <v>99</v>
      </c>
      <c r="D43" s="104" t="s">
        <v>20</v>
      </c>
      <c r="E43" s="106" t="s">
        <v>30</v>
      </c>
      <c r="F43" s="106" t="s">
        <v>31</v>
      </c>
      <c r="G43" s="112">
        <v>2640</v>
      </c>
      <c r="H43" s="109" t="s">
        <v>26</v>
      </c>
      <c r="I43" s="106"/>
    </row>
    <row r="44" ht="41.25" customHeight="1">
      <c r="A44" s="117"/>
      <c r="B44" s="116" t="s">
        <v>100</v>
      </c>
      <c r="C44" s="105" t="s">
        <v>101</v>
      </c>
      <c r="D44" s="104" t="s">
        <v>45</v>
      </c>
      <c r="E44" s="106" t="s">
        <v>49</v>
      </c>
      <c r="F44" s="106" t="s">
        <v>31</v>
      </c>
      <c r="G44" s="112">
        <v>8160</v>
      </c>
      <c r="H44" s="109" t="s">
        <v>26</v>
      </c>
      <c r="I44" s="106"/>
    </row>
    <row r="45" ht="36.75" customHeight="1">
      <c r="A45" s="117"/>
      <c r="B45" s="116" t="s">
        <v>102</v>
      </c>
      <c r="C45" s="105" t="s">
        <v>103</v>
      </c>
      <c r="D45" s="104" t="s">
        <v>20</v>
      </c>
      <c r="E45" s="106" t="s">
        <v>30</v>
      </c>
      <c r="F45" s="106" t="s">
        <v>31</v>
      </c>
      <c r="G45" s="112">
        <v>1140</v>
      </c>
      <c r="H45" s="109" t="s">
        <v>26</v>
      </c>
      <c r="I45" s="106"/>
    </row>
    <row r="46" ht="35.25" customHeight="1">
      <c r="A46" s="117"/>
      <c r="B46" s="116" t="s">
        <v>104</v>
      </c>
      <c r="C46" s="105" t="s">
        <v>105</v>
      </c>
      <c r="D46" s="104" t="s">
        <v>20</v>
      </c>
      <c r="E46" s="106" t="s">
        <v>30</v>
      </c>
      <c r="F46" s="106" t="s">
        <v>31</v>
      </c>
      <c r="G46" s="112">
        <v>1320</v>
      </c>
      <c r="H46" s="109" t="s">
        <v>26</v>
      </c>
      <c r="I46" s="106"/>
    </row>
    <row r="47" ht="49.5" customHeight="1">
      <c r="A47" s="117"/>
      <c r="B47" s="116" t="s">
        <v>106</v>
      </c>
      <c r="C47" s="105" t="s">
        <v>107</v>
      </c>
      <c r="D47" s="104" t="s">
        <v>20</v>
      </c>
      <c r="E47" s="106" t="s">
        <v>30</v>
      </c>
      <c r="F47" s="106" t="s">
        <v>31</v>
      </c>
      <c r="G47" s="112">
        <v>1320</v>
      </c>
      <c r="H47" s="109" t="s">
        <v>26</v>
      </c>
      <c r="I47" s="106"/>
    </row>
    <row r="48" ht="41.25" customHeight="1">
      <c r="A48" s="117"/>
      <c r="B48" s="116" t="s">
        <v>108</v>
      </c>
      <c r="C48" s="105" t="s">
        <v>109</v>
      </c>
      <c r="D48" s="104" t="s">
        <v>20</v>
      </c>
      <c r="E48" s="106" t="s">
        <v>30</v>
      </c>
      <c r="F48" s="106" t="s">
        <v>31</v>
      </c>
      <c r="G48" s="112">
        <v>1020</v>
      </c>
      <c r="H48" s="109" t="s">
        <v>26</v>
      </c>
      <c r="I48" s="106"/>
    </row>
    <row r="49" ht="42.75" customHeight="1">
      <c r="A49" s="117"/>
      <c r="B49" s="116" t="s">
        <v>110</v>
      </c>
      <c r="C49" s="105" t="s">
        <v>111</v>
      </c>
      <c r="D49" s="104" t="s">
        <v>20</v>
      </c>
      <c r="E49" s="106" t="s">
        <v>30</v>
      </c>
      <c r="F49" s="106" t="s">
        <v>31</v>
      </c>
      <c r="G49" s="112">
        <v>240</v>
      </c>
      <c r="H49" s="109" t="s">
        <v>26</v>
      </c>
      <c r="I49" s="106"/>
    </row>
    <row r="50" ht="50.25" customHeight="1">
      <c r="A50" s="117"/>
      <c r="B50" s="116" t="s">
        <v>112</v>
      </c>
      <c r="C50" s="105" t="s">
        <v>113</v>
      </c>
      <c r="D50" s="104" t="s">
        <v>20</v>
      </c>
      <c r="E50" s="106" t="s">
        <v>30</v>
      </c>
      <c r="F50" s="106" t="s">
        <v>31</v>
      </c>
      <c r="G50" s="112">
        <v>600</v>
      </c>
      <c r="H50" s="109" t="s">
        <v>26</v>
      </c>
      <c r="I50" s="106"/>
    </row>
    <row r="51" ht="27">
      <c r="A51" s="117"/>
      <c r="B51" s="116" t="s">
        <v>114</v>
      </c>
      <c r="C51" s="105" t="s">
        <v>115</v>
      </c>
      <c r="D51" s="104" t="s">
        <v>29</v>
      </c>
      <c r="E51" s="106" t="s">
        <v>30</v>
      </c>
      <c r="F51" s="106" t="s">
        <v>31</v>
      </c>
      <c r="G51" s="112">
        <v>240</v>
      </c>
      <c r="H51" s="109" t="s">
        <v>26</v>
      </c>
      <c r="I51" s="106"/>
    </row>
    <row r="52" ht="27">
      <c r="A52" s="117"/>
      <c r="B52" s="116" t="s">
        <v>116</v>
      </c>
      <c r="C52" s="105" t="s">
        <v>117</v>
      </c>
      <c r="D52" s="104" t="s">
        <v>118</v>
      </c>
      <c r="E52" s="106" t="s">
        <v>30</v>
      </c>
      <c r="F52" s="106" t="s">
        <v>31</v>
      </c>
      <c r="G52" s="112">
        <v>12000</v>
      </c>
      <c r="H52" s="109" t="s">
        <v>26</v>
      </c>
      <c r="I52" s="106"/>
    </row>
    <row r="53" ht="27">
      <c r="A53" s="117"/>
      <c r="B53" s="116" t="s">
        <v>119</v>
      </c>
      <c r="C53" s="105" t="s">
        <v>120</v>
      </c>
      <c r="D53" s="104" t="s">
        <v>121</v>
      </c>
      <c r="E53" s="106" t="s">
        <v>30</v>
      </c>
      <c r="F53" s="106" t="s">
        <v>31</v>
      </c>
      <c r="G53" s="112">
        <v>65520</v>
      </c>
      <c r="H53" s="109" t="s">
        <v>26</v>
      </c>
      <c r="I53" s="106"/>
    </row>
    <row r="54" ht="27">
      <c r="A54" s="117"/>
      <c r="B54" s="116" t="s">
        <v>122</v>
      </c>
      <c r="C54" s="105" t="s">
        <v>123</v>
      </c>
      <c r="D54" s="104" t="s">
        <v>20</v>
      </c>
      <c r="E54" s="106" t="s">
        <v>30</v>
      </c>
      <c r="F54" s="106" t="s">
        <v>31</v>
      </c>
      <c r="G54" s="112">
        <v>3720</v>
      </c>
      <c r="H54" s="109" t="s">
        <v>26</v>
      </c>
      <c r="I54" s="106"/>
    </row>
    <row r="55" ht="27">
      <c r="A55" s="117"/>
      <c r="B55" s="116" t="s">
        <v>124</v>
      </c>
      <c r="C55" s="118" t="s">
        <v>125</v>
      </c>
      <c r="D55" s="104" t="s">
        <v>126</v>
      </c>
      <c r="E55" s="106" t="s">
        <v>30</v>
      </c>
      <c r="F55" s="106" t="s">
        <v>31</v>
      </c>
      <c r="G55" s="112">
        <v>840</v>
      </c>
      <c r="H55" s="109" t="s">
        <v>26</v>
      </c>
      <c r="I55" s="106"/>
    </row>
    <row r="56" ht="27">
      <c r="A56" s="117"/>
      <c r="B56" s="119" t="s">
        <v>127</v>
      </c>
      <c r="C56" s="120" t="s">
        <v>128</v>
      </c>
      <c r="D56" s="104" t="s">
        <v>129</v>
      </c>
      <c r="E56" s="106" t="s">
        <v>30</v>
      </c>
      <c r="F56" s="106" t="s">
        <v>31</v>
      </c>
      <c r="G56" s="112">
        <v>180</v>
      </c>
      <c r="H56" s="109" t="s">
        <v>26</v>
      </c>
      <c r="I56" s="106"/>
    </row>
    <row r="57" ht="27">
      <c r="A57" s="117"/>
      <c r="B57" s="119" t="s">
        <v>130</v>
      </c>
      <c r="C57" s="121" t="s">
        <v>131</v>
      </c>
      <c r="D57" s="104" t="s">
        <v>129</v>
      </c>
      <c r="E57" s="106" t="s">
        <v>30</v>
      </c>
      <c r="F57" s="106" t="s">
        <v>31</v>
      </c>
      <c r="G57" s="112">
        <v>240</v>
      </c>
      <c r="H57" s="109" t="s">
        <v>26</v>
      </c>
      <c r="I57" s="106"/>
    </row>
    <row r="58" ht="27">
      <c r="A58" s="117"/>
      <c r="B58" s="116" t="s">
        <v>132</v>
      </c>
      <c r="C58" s="105" t="s">
        <v>133</v>
      </c>
      <c r="D58" s="104" t="s">
        <v>20</v>
      </c>
      <c r="E58" s="106" t="s">
        <v>30</v>
      </c>
      <c r="F58" s="106" t="s">
        <v>31</v>
      </c>
      <c r="G58" s="112">
        <v>1800</v>
      </c>
      <c r="H58" s="109" t="s">
        <v>26</v>
      </c>
      <c r="I58" s="106"/>
    </row>
    <row r="59" ht="27">
      <c r="A59" s="117"/>
      <c r="B59" s="116" t="s">
        <v>134</v>
      </c>
      <c r="C59" s="105" t="s">
        <v>135</v>
      </c>
      <c r="D59" s="104" t="s">
        <v>20</v>
      </c>
      <c r="E59" s="106" t="s">
        <v>30</v>
      </c>
      <c r="F59" s="106" t="s">
        <v>31</v>
      </c>
      <c r="G59" s="112">
        <v>1320</v>
      </c>
      <c r="H59" s="109" t="s">
        <v>26</v>
      </c>
      <c r="I59" s="106"/>
    </row>
    <row r="60" ht="27">
      <c r="A60" s="117"/>
      <c r="B60" s="116" t="s">
        <v>136</v>
      </c>
      <c r="C60" s="105" t="s">
        <v>137</v>
      </c>
      <c r="D60" s="104" t="s">
        <v>20</v>
      </c>
      <c r="E60" s="106" t="s">
        <v>30</v>
      </c>
      <c r="F60" s="106" t="s">
        <v>31</v>
      </c>
      <c r="G60" s="112">
        <v>2400</v>
      </c>
      <c r="H60" s="109" t="s">
        <v>26</v>
      </c>
      <c r="I60" s="106"/>
    </row>
    <row r="61" ht="27">
      <c r="A61" s="117"/>
      <c r="B61" s="116" t="s">
        <v>138</v>
      </c>
      <c r="C61" s="105" t="s">
        <v>139</v>
      </c>
      <c r="D61" s="104" t="s">
        <v>20</v>
      </c>
      <c r="E61" s="106" t="s">
        <v>30</v>
      </c>
      <c r="F61" s="106" t="s">
        <v>31</v>
      </c>
      <c r="G61" s="112">
        <v>2160</v>
      </c>
      <c r="H61" s="109" t="s">
        <v>26</v>
      </c>
      <c r="I61" s="106"/>
    </row>
    <row r="62" ht="27">
      <c r="A62" s="117"/>
      <c r="B62" s="116" t="s">
        <v>140</v>
      </c>
      <c r="C62" s="105" t="s">
        <v>141</v>
      </c>
      <c r="D62" s="104" t="s">
        <v>20</v>
      </c>
      <c r="E62" s="106" t="s">
        <v>30</v>
      </c>
      <c r="F62" s="106" t="s">
        <v>31</v>
      </c>
      <c r="G62" s="112">
        <v>1320</v>
      </c>
      <c r="H62" s="109" t="s">
        <v>26</v>
      </c>
      <c r="I62" s="106"/>
    </row>
    <row r="63" ht="27">
      <c r="A63" s="117"/>
      <c r="B63" s="116" t="s">
        <v>142</v>
      </c>
      <c r="C63" s="105" t="s">
        <v>143</v>
      </c>
      <c r="D63" s="104" t="s">
        <v>144</v>
      </c>
      <c r="E63" s="106" t="s">
        <v>30</v>
      </c>
      <c r="F63" s="106" t="s">
        <v>31</v>
      </c>
      <c r="G63" s="112">
        <v>1620</v>
      </c>
      <c r="H63" s="109" t="s">
        <v>26</v>
      </c>
      <c r="I63" s="106"/>
    </row>
    <row r="64" ht="27">
      <c r="A64" s="117"/>
      <c r="B64" s="116" t="s">
        <v>145</v>
      </c>
      <c r="C64" s="105" t="s">
        <v>146</v>
      </c>
      <c r="D64" s="104" t="s">
        <v>121</v>
      </c>
      <c r="E64" s="106" t="s">
        <v>30</v>
      </c>
      <c r="F64" s="106" t="s">
        <v>31</v>
      </c>
      <c r="G64" s="112">
        <v>2220</v>
      </c>
      <c r="H64" s="109" t="s">
        <v>26</v>
      </c>
      <c r="I64" s="106"/>
    </row>
    <row r="65">
      <c r="A65" s="117"/>
      <c r="B65" s="116" t="s">
        <v>147</v>
      </c>
      <c r="C65" s="105" t="s">
        <v>148</v>
      </c>
      <c r="D65" s="104" t="s">
        <v>121</v>
      </c>
      <c r="E65" s="106" t="s">
        <v>30</v>
      </c>
      <c r="F65" s="106" t="s">
        <v>31</v>
      </c>
      <c r="G65" s="112">
        <v>48000</v>
      </c>
      <c r="H65" s="109" t="s">
        <v>26</v>
      </c>
      <c r="I65" s="106"/>
    </row>
    <row r="66">
      <c r="A66" s="122"/>
      <c r="B66" s="116" t="s">
        <v>149</v>
      </c>
      <c r="C66" s="105" t="s">
        <v>150</v>
      </c>
      <c r="D66" s="104" t="s">
        <v>20</v>
      </c>
      <c r="E66" s="106" t="s">
        <v>30</v>
      </c>
      <c r="F66" s="106" t="s">
        <v>31</v>
      </c>
      <c r="G66" s="112">
        <v>1200</v>
      </c>
      <c r="H66" s="109" t="s">
        <v>26</v>
      </c>
      <c r="I66" s="106"/>
    </row>
    <row r="67">
      <c r="A67" s="98">
        <v>3</v>
      </c>
      <c r="B67" s="98" t="s">
        <v>151</v>
      </c>
      <c r="C67" s="99" t="s">
        <v>152</v>
      </c>
      <c r="D67" s="98" t="s">
        <v>20</v>
      </c>
      <c r="E67" s="100" t="s">
        <v>21</v>
      </c>
      <c r="F67" s="100"/>
      <c r="G67" s="101" t="s">
        <v>26</v>
      </c>
      <c r="H67" s="100">
        <f>H68</f>
        <v>0</v>
      </c>
      <c r="I67" s="100" t="s">
        <v>22</v>
      </c>
    </row>
    <row r="68" ht="30.75" customHeight="1">
      <c r="A68" s="123"/>
      <c r="B68" s="104" t="s">
        <v>153</v>
      </c>
      <c r="C68" s="105" t="s">
        <v>24</v>
      </c>
      <c r="D68" s="104" t="s">
        <v>20</v>
      </c>
      <c r="E68" s="106" t="s">
        <v>25</v>
      </c>
      <c r="F68" s="106"/>
      <c r="G68" s="124" t="s">
        <v>26</v>
      </c>
      <c r="H68" s="108"/>
      <c r="I68" s="106" t="s">
        <v>22</v>
      </c>
    </row>
    <row r="69">
      <c r="A69" s="125"/>
      <c r="B69" s="104" t="s">
        <v>154</v>
      </c>
      <c r="C69" s="105" t="s">
        <v>155</v>
      </c>
      <c r="D69" s="104" t="s">
        <v>20</v>
      </c>
      <c r="E69" s="106" t="s">
        <v>30</v>
      </c>
      <c r="F69" s="106" t="s">
        <v>31</v>
      </c>
      <c r="G69" s="112">
        <v>300</v>
      </c>
      <c r="H69" s="109" t="s">
        <v>26</v>
      </c>
      <c r="I69" s="106"/>
    </row>
    <row r="70">
      <c r="A70" s="125"/>
      <c r="B70" s="104" t="s">
        <v>156</v>
      </c>
      <c r="C70" s="105" t="s">
        <v>157</v>
      </c>
      <c r="D70" s="104" t="s">
        <v>20</v>
      </c>
      <c r="E70" s="106" t="s">
        <v>30</v>
      </c>
      <c r="F70" s="106" t="s">
        <v>31</v>
      </c>
      <c r="G70" s="112">
        <v>600</v>
      </c>
      <c r="H70" s="109" t="s">
        <v>26</v>
      </c>
      <c r="I70" s="106"/>
    </row>
    <row r="71">
      <c r="A71" s="125"/>
      <c r="B71" s="104" t="s">
        <v>158</v>
      </c>
      <c r="C71" s="105" t="s">
        <v>159</v>
      </c>
      <c r="D71" s="104" t="s">
        <v>20</v>
      </c>
      <c r="E71" s="106" t="s">
        <v>30</v>
      </c>
      <c r="F71" s="106" t="s">
        <v>31</v>
      </c>
      <c r="G71" s="112">
        <v>2640</v>
      </c>
      <c r="H71" s="109" t="s">
        <v>26</v>
      </c>
      <c r="I71" s="106"/>
    </row>
    <row r="72">
      <c r="A72" s="125"/>
      <c r="B72" s="104" t="s">
        <v>160</v>
      </c>
      <c r="C72" s="105" t="s">
        <v>161</v>
      </c>
      <c r="D72" s="104" t="s">
        <v>20</v>
      </c>
      <c r="E72" s="106" t="s">
        <v>30</v>
      </c>
      <c r="F72" s="106" t="s">
        <v>31</v>
      </c>
      <c r="G72" s="112">
        <v>1320</v>
      </c>
      <c r="H72" s="109" t="s">
        <v>26</v>
      </c>
      <c r="I72" s="106"/>
    </row>
    <row r="73">
      <c r="A73" s="125"/>
      <c r="B73" s="104" t="s">
        <v>162</v>
      </c>
      <c r="C73" s="105" t="s">
        <v>163</v>
      </c>
      <c r="D73" s="104" t="s">
        <v>20</v>
      </c>
      <c r="E73" s="106" t="s">
        <v>30</v>
      </c>
      <c r="F73" s="106" t="s">
        <v>31</v>
      </c>
      <c r="G73" s="112">
        <v>660</v>
      </c>
      <c r="H73" s="109" t="s">
        <v>26</v>
      </c>
      <c r="I73" s="106"/>
    </row>
    <row r="74">
      <c r="A74" s="125"/>
      <c r="B74" s="104" t="s">
        <v>164</v>
      </c>
      <c r="C74" s="105" t="s">
        <v>165</v>
      </c>
      <c r="D74" s="104" t="s">
        <v>20</v>
      </c>
      <c r="E74" s="106" t="s">
        <v>30</v>
      </c>
      <c r="F74" s="106" t="s">
        <v>31</v>
      </c>
      <c r="G74" s="112">
        <v>2160</v>
      </c>
      <c r="H74" s="109" t="s">
        <v>26</v>
      </c>
      <c r="I74" s="106"/>
    </row>
    <row r="75">
      <c r="A75" s="125"/>
      <c r="B75" s="104" t="s">
        <v>166</v>
      </c>
      <c r="C75" s="105" t="s">
        <v>167</v>
      </c>
      <c r="D75" s="104" t="s">
        <v>20</v>
      </c>
      <c r="E75" s="106" t="s">
        <v>30</v>
      </c>
      <c r="F75" s="106" t="s">
        <v>31</v>
      </c>
      <c r="G75" s="112">
        <v>2520</v>
      </c>
      <c r="H75" s="109" t="s">
        <v>26</v>
      </c>
      <c r="I75" s="106"/>
    </row>
    <row r="76">
      <c r="A76" s="125"/>
      <c r="B76" s="104" t="s">
        <v>168</v>
      </c>
      <c r="C76" s="105" t="s">
        <v>169</v>
      </c>
      <c r="D76" s="104" t="s">
        <v>20</v>
      </c>
      <c r="E76" s="106" t="s">
        <v>30</v>
      </c>
      <c r="F76" s="106" t="s">
        <v>31</v>
      </c>
      <c r="G76" s="112">
        <v>2640</v>
      </c>
      <c r="H76" s="109" t="s">
        <v>26</v>
      </c>
      <c r="I76" s="106"/>
    </row>
    <row r="77">
      <c r="A77" s="126"/>
      <c r="B77" s="104" t="s">
        <v>170</v>
      </c>
      <c r="C77" s="105" t="s">
        <v>171</v>
      </c>
      <c r="D77" s="104" t="s">
        <v>20</v>
      </c>
      <c r="E77" s="106" t="s">
        <v>30</v>
      </c>
      <c r="F77" s="106" t="s">
        <v>31</v>
      </c>
      <c r="G77" s="124" t="s">
        <v>741</v>
      </c>
      <c r="H77" s="109" t="s">
        <v>26</v>
      </c>
      <c r="I77" s="127" t="s">
        <v>26</v>
      </c>
    </row>
    <row r="78">
      <c r="A78" s="98">
        <v>4</v>
      </c>
      <c r="B78" s="98" t="s">
        <v>172</v>
      </c>
      <c r="C78" s="99" t="s">
        <v>173</v>
      </c>
      <c r="D78" s="98" t="s">
        <v>20</v>
      </c>
      <c r="E78" s="100" t="s">
        <v>21</v>
      </c>
      <c r="F78" s="100"/>
      <c r="G78" s="101" t="s">
        <v>26</v>
      </c>
      <c r="H78" s="102">
        <f>H79</f>
        <v>0</v>
      </c>
      <c r="I78" s="100" t="s">
        <v>22</v>
      </c>
    </row>
    <row r="79" ht="28.5" customHeight="1">
      <c r="A79" s="103"/>
      <c r="B79" s="104" t="s">
        <v>174</v>
      </c>
      <c r="C79" s="105" t="s">
        <v>24</v>
      </c>
      <c r="D79" s="104" t="s">
        <v>20</v>
      </c>
      <c r="E79" s="106" t="s">
        <v>25</v>
      </c>
      <c r="F79" s="106"/>
      <c r="G79" s="124" t="s">
        <v>26</v>
      </c>
      <c r="H79" s="108"/>
      <c r="I79" s="106" t="s">
        <v>22</v>
      </c>
    </row>
    <row r="80">
      <c r="A80" s="110"/>
      <c r="B80" s="104" t="s">
        <v>175</v>
      </c>
      <c r="C80" s="105" t="s">
        <v>176</v>
      </c>
      <c r="D80" s="104" t="s">
        <v>177</v>
      </c>
      <c r="E80" s="106" t="s">
        <v>30</v>
      </c>
      <c r="F80" s="106" t="s">
        <v>31</v>
      </c>
      <c r="G80" s="112">
        <v>1200</v>
      </c>
      <c r="H80" s="109" t="s">
        <v>26</v>
      </c>
      <c r="I80" s="106"/>
    </row>
    <row r="81">
      <c r="A81" s="110"/>
      <c r="B81" s="104" t="s">
        <v>178</v>
      </c>
      <c r="C81" s="105" t="s">
        <v>179</v>
      </c>
      <c r="D81" s="104" t="s">
        <v>126</v>
      </c>
      <c r="E81" s="106" t="s">
        <v>30</v>
      </c>
      <c r="F81" s="106" t="s">
        <v>31</v>
      </c>
      <c r="G81" s="112">
        <v>1320</v>
      </c>
      <c r="H81" s="109" t="s">
        <v>26</v>
      </c>
      <c r="I81" s="106"/>
    </row>
    <row r="82">
      <c r="A82" s="110"/>
      <c r="B82" s="104" t="s">
        <v>180</v>
      </c>
      <c r="C82" s="105" t="s">
        <v>181</v>
      </c>
      <c r="D82" s="104" t="s">
        <v>20</v>
      </c>
      <c r="E82" s="106" t="s">
        <v>30</v>
      </c>
      <c r="F82" s="106" t="s">
        <v>31</v>
      </c>
      <c r="G82" s="128" t="s">
        <v>741</v>
      </c>
      <c r="H82" s="109" t="s">
        <v>26</v>
      </c>
      <c r="I82" s="109" t="s">
        <v>26</v>
      </c>
    </row>
    <row r="83">
      <c r="A83" s="110"/>
      <c r="B83" s="104" t="s">
        <v>182</v>
      </c>
      <c r="C83" s="105" t="s">
        <v>183</v>
      </c>
      <c r="D83" s="104" t="s">
        <v>48</v>
      </c>
      <c r="E83" s="106" t="s">
        <v>30</v>
      </c>
      <c r="F83" s="106" t="s">
        <v>31</v>
      </c>
      <c r="G83" s="112">
        <v>1800</v>
      </c>
      <c r="H83" s="109" t="s">
        <v>26</v>
      </c>
      <c r="I83" s="106"/>
    </row>
    <row r="84">
      <c r="A84" s="110"/>
      <c r="B84" s="104" t="s">
        <v>184</v>
      </c>
      <c r="C84" s="105" t="s">
        <v>185</v>
      </c>
      <c r="D84" s="104" t="s">
        <v>48</v>
      </c>
      <c r="E84" s="106" t="s">
        <v>30</v>
      </c>
      <c r="F84" s="106" t="s">
        <v>31</v>
      </c>
      <c r="G84" s="112">
        <v>3600</v>
      </c>
      <c r="H84" s="109" t="s">
        <v>26</v>
      </c>
      <c r="I84" s="106"/>
    </row>
    <row r="85">
      <c r="A85" s="110"/>
      <c r="B85" s="104" t="s">
        <v>186</v>
      </c>
      <c r="C85" s="105" t="s">
        <v>187</v>
      </c>
      <c r="D85" s="104" t="s">
        <v>56</v>
      </c>
      <c r="E85" s="106" t="s">
        <v>30</v>
      </c>
      <c r="F85" s="106" t="s">
        <v>31</v>
      </c>
      <c r="G85" s="112">
        <v>1800</v>
      </c>
      <c r="H85" s="109" t="s">
        <v>26</v>
      </c>
      <c r="I85" s="106"/>
    </row>
    <row r="86">
      <c r="A86" s="110"/>
      <c r="B86" s="104" t="s">
        <v>188</v>
      </c>
      <c r="C86" s="105" t="s">
        <v>189</v>
      </c>
      <c r="D86" s="104" t="s">
        <v>20</v>
      </c>
      <c r="E86" s="106" t="s">
        <v>30</v>
      </c>
      <c r="F86" s="106" t="s">
        <v>31</v>
      </c>
      <c r="G86" s="112">
        <v>1380</v>
      </c>
      <c r="H86" s="109" t="s">
        <v>26</v>
      </c>
      <c r="I86" s="106"/>
    </row>
    <row r="87">
      <c r="A87" s="110"/>
      <c r="B87" s="104" t="s">
        <v>190</v>
      </c>
      <c r="C87" s="105" t="s">
        <v>191</v>
      </c>
      <c r="D87" s="104" t="s">
        <v>20</v>
      </c>
      <c r="E87" s="106" t="s">
        <v>30</v>
      </c>
      <c r="F87" s="106" t="s">
        <v>31</v>
      </c>
      <c r="G87" s="112">
        <v>6300</v>
      </c>
      <c r="H87" s="109" t="s">
        <v>26</v>
      </c>
      <c r="I87" s="106"/>
    </row>
    <row r="88">
      <c r="A88" s="110"/>
      <c r="B88" s="104" t="s">
        <v>192</v>
      </c>
      <c r="C88" s="105" t="s">
        <v>193</v>
      </c>
      <c r="D88" s="104" t="s">
        <v>20</v>
      </c>
      <c r="E88" s="106" t="s">
        <v>30</v>
      </c>
      <c r="F88" s="106" t="s">
        <v>31</v>
      </c>
      <c r="G88" s="112">
        <v>1320</v>
      </c>
      <c r="H88" s="109" t="s">
        <v>26</v>
      </c>
      <c r="I88" s="106"/>
    </row>
    <row r="89">
      <c r="A89" s="110"/>
      <c r="B89" s="104" t="s">
        <v>194</v>
      </c>
      <c r="C89" s="105" t="s">
        <v>195</v>
      </c>
      <c r="D89" s="104" t="s">
        <v>20</v>
      </c>
      <c r="E89" s="106" t="s">
        <v>30</v>
      </c>
      <c r="F89" s="106" t="s">
        <v>31</v>
      </c>
      <c r="G89" s="112">
        <v>1320</v>
      </c>
      <c r="H89" s="109" t="s">
        <v>26</v>
      </c>
      <c r="I89" s="106"/>
    </row>
    <row r="90">
      <c r="A90" s="110"/>
      <c r="B90" s="104" t="s">
        <v>196</v>
      </c>
      <c r="C90" s="105" t="s">
        <v>197</v>
      </c>
      <c r="D90" s="104" t="s">
        <v>20</v>
      </c>
      <c r="E90" s="106" t="s">
        <v>30</v>
      </c>
      <c r="F90" s="106" t="s">
        <v>31</v>
      </c>
      <c r="G90" s="112">
        <v>1200</v>
      </c>
      <c r="H90" s="109" t="s">
        <v>26</v>
      </c>
      <c r="I90" s="106"/>
    </row>
    <row r="91">
      <c r="A91" s="110"/>
      <c r="B91" s="104" t="s">
        <v>198</v>
      </c>
      <c r="C91" s="105" t="s">
        <v>199</v>
      </c>
      <c r="D91" s="104" t="s">
        <v>20</v>
      </c>
      <c r="E91" s="106" t="s">
        <v>30</v>
      </c>
      <c r="F91" s="106" t="s">
        <v>31</v>
      </c>
      <c r="G91" s="112">
        <v>1800</v>
      </c>
      <c r="H91" s="109" t="s">
        <v>26</v>
      </c>
      <c r="I91" s="106"/>
    </row>
    <row r="92">
      <c r="A92" s="110"/>
      <c r="B92" s="104" t="s">
        <v>200</v>
      </c>
      <c r="C92" s="105" t="s">
        <v>201</v>
      </c>
      <c r="D92" s="104" t="s">
        <v>20</v>
      </c>
      <c r="E92" s="106" t="s">
        <v>30</v>
      </c>
      <c r="F92" s="106" t="s">
        <v>31</v>
      </c>
      <c r="G92" s="112">
        <v>3000</v>
      </c>
      <c r="H92" s="109" t="s">
        <v>26</v>
      </c>
      <c r="I92" s="106"/>
    </row>
    <row r="93">
      <c r="A93" s="110"/>
      <c r="B93" s="104" t="s">
        <v>202</v>
      </c>
      <c r="C93" s="105" t="s">
        <v>203</v>
      </c>
      <c r="D93" s="104" t="s">
        <v>20</v>
      </c>
      <c r="E93" s="106" t="s">
        <v>30</v>
      </c>
      <c r="F93" s="106" t="s">
        <v>31</v>
      </c>
      <c r="G93" s="112">
        <v>3000</v>
      </c>
      <c r="H93" s="109" t="s">
        <v>26</v>
      </c>
      <c r="I93" s="106"/>
    </row>
    <row r="94">
      <c r="A94" s="110"/>
      <c r="B94" s="104" t="s">
        <v>204</v>
      </c>
      <c r="C94" s="105" t="s">
        <v>205</v>
      </c>
      <c r="D94" s="104" t="s">
        <v>20</v>
      </c>
      <c r="E94" s="106" t="s">
        <v>30</v>
      </c>
      <c r="F94" s="106" t="s">
        <v>31</v>
      </c>
      <c r="G94" s="112">
        <v>600</v>
      </c>
      <c r="H94" s="109" t="s">
        <v>26</v>
      </c>
      <c r="I94" s="106"/>
    </row>
    <row r="95">
      <c r="A95" s="110"/>
      <c r="B95" s="104" t="s">
        <v>206</v>
      </c>
      <c r="C95" s="105" t="s">
        <v>207</v>
      </c>
      <c r="D95" s="104" t="s">
        <v>48</v>
      </c>
      <c r="E95" s="106" t="s">
        <v>30</v>
      </c>
      <c r="F95" s="106" t="s">
        <v>31</v>
      </c>
      <c r="G95" s="112">
        <v>150</v>
      </c>
      <c r="H95" s="109" t="s">
        <v>26</v>
      </c>
      <c r="I95" s="106"/>
    </row>
    <row r="96">
      <c r="A96" s="110"/>
      <c r="B96" s="104" t="s">
        <v>208</v>
      </c>
      <c r="C96" s="105" t="s">
        <v>64</v>
      </c>
      <c r="D96" s="104" t="s">
        <v>65</v>
      </c>
      <c r="E96" s="106" t="s">
        <v>30</v>
      </c>
      <c r="F96" s="106" t="s">
        <v>31</v>
      </c>
      <c r="G96" s="112">
        <v>4800</v>
      </c>
      <c r="H96" s="109" t="s">
        <v>26</v>
      </c>
      <c r="I96" s="106"/>
    </row>
    <row r="97">
      <c r="A97" s="110"/>
      <c r="B97" s="104" t="s">
        <v>209</v>
      </c>
      <c r="C97" s="105" t="s">
        <v>210</v>
      </c>
      <c r="D97" s="104" t="s">
        <v>211</v>
      </c>
      <c r="E97" s="106" t="s">
        <v>30</v>
      </c>
      <c r="F97" s="106" t="s">
        <v>31</v>
      </c>
      <c r="G97" s="112">
        <v>12000</v>
      </c>
      <c r="H97" s="109" t="s">
        <v>26</v>
      </c>
      <c r="I97" s="106"/>
    </row>
    <row r="98">
      <c r="A98" s="110"/>
      <c r="B98" s="104" t="s">
        <v>212</v>
      </c>
      <c r="C98" s="105" t="s">
        <v>213</v>
      </c>
      <c r="D98" s="104" t="s">
        <v>20</v>
      </c>
      <c r="E98" s="106" t="s">
        <v>30</v>
      </c>
      <c r="F98" s="106" t="s">
        <v>31</v>
      </c>
      <c r="G98" s="112">
        <v>6600</v>
      </c>
      <c r="H98" s="109" t="s">
        <v>26</v>
      </c>
      <c r="I98" s="106"/>
    </row>
    <row r="99">
      <c r="A99" s="110"/>
      <c r="B99" s="104" t="s">
        <v>214</v>
      </c>
      <c r="C99" s="105" t="s">
        <v>215</v>
      </c>
      <c r="D99" s="104" t="s">
        <v>20</v>
      </c>
      <c r="E99" s="106" t="s">
        <v>30</v>
      </c>
      <c r="F99" s="106" t="s">
        <v>31</v>
      </c>
      <c r="G99" s="112">
        <v>12000</v>
      </c>
      <c r="H99" s="109" t="s">
        <v>26</v>
      </c>
      <c r="I99" s="106"/>
    </row>
    <row r="100">
      <c r="A100" s="110"/>
      <c r="B100" s="104" t="s">
        <v>216</v>
      </c>
      <c r="C100" s="105" t="s">
        <v>217</v>
      </c>
      <c r="D100" s="104" t="s">
        <v>29</v>
      </c>
      <c r="E100" s="106" t="s">
        <v>30</v>
      </c>
      <c r="F100" s="106" t="s">
        <v>31</v>
      </c>
      <c r="G100" s="112">
        <v>300</v>
      </c>
      <c r="H100" s="109" t="s">
        <v>26</v>
      </c>
      <c r="I100" s="106"/>
    </row>
    <row r="101">
      <c r="A101" s="110"/>
      <c r="B101" s="104" t="s">
        <v>218</v>
      </c>
      <c r="C101" s="105" t="s">
        <v>219</v>
      </c>
      <c r="D101" s="104" t="s">
        <v>20</v>
      </c>
      <c r="E101" s="106" t="s">
        <v>30</v>
      </c>
      <c r="F101" s="106" t="s">
        <v>31</v>
      </c>
      <c r="G101" s="112">
        <v>8400</v>
      </c>
      <c r="H101" s="109" t="s">
        <v>26</v>
      </c>
      <c r="I101" s="106"/>
    </row>
    <row r="102">
      <c r="A102" s="110"/>
      <c r="B102" s="104" t="s">
        <v>220</v>
      </c>
      <c r="C102" s="105" t="s">
        <v>221</v>
      </c>
      <c r="D102" s="104" t="s">
        <v>29</v>
      </c>
      <c r="E102" s="106" t="s">
        <v>30</v>
      </c>
      <c r="F102" s="106" t="s">
        <v>31</v>
      </c>
      <c r="G102" s="112">
        <v>600</v>
      </c>
      <c r="H102" s="109" t="s">
        <v>26</v>
      </c>
      <c r="I102" s="106"/>
    </row>
    <row r="103">
      <c r="A103" s="110"/>
      <c r="B103" s="104" t="s">
        <v>222</v>
      </c>
      <c r="C103" s="105" t="s">
        <v>223</v>
      </c>
      <c r="D103" s="104" t="s">
        <v>20</v>
      </c>
      <c r="E103" s="106" t="s">
        <v>30</v>
      </c>
      <c r="F103" s="106" t="s">
        <v>31</v>
      </c>
      <c r="G103" s="112">
        <v>4200</v>
      </c>
      <c r="H103" s="109" t="s">
        <v>26</v>
      </c>
      <c r="I103" s="106"/>
    </row>
    <row r="104">
      <c r="A104" s="114"/>
      <c r="B104" s="104" t="s">
        <v>224</v>
      </c>
      <c r="C104" s="105" t="s">
        <v>225</v>
      </c>
      <c r="D104" s="104" t="s">
        <v>226</v>
      </c>
      <c r="E104" s="106" t="s">
        <v>30</v>
      </c>
      <c r="F104" s="106" t="s">
        <v>31</v>
      </c>
      <c r="G104" s="112">
        <v>1800</v>
      </c>
      <c r="H104" s="109" t="s">
        <v>26</v>
      </c>
      <c r="I104" s="106"/>
    </row>
    <row r="105">
      <c r="A105" s="98">
        <v>5</v>
      </c>
      <c r="B105" s="98" t="s">
        <v>227</v>
      </c>
      <c r="C105" s="99" t="s">
        <v>228</v>
      </c>
      <c r="D105" s="98" t="s">
        <v>20</v>
      </c>
      <c r="E105" s="100" t="s">
        <v>21</v>
      </c>
      <c r="F105" s="100"/>
      <c r="G105" s="101" t="s">
        <v>26</v>
      </c>
      <c r="H105" s="102">
        <f>H106</f>
        <v>0</v>
      </c>
      <c r="I105" s="100" t="s">
        <v>22</v>
      </c>
    </row>
    <row r="106" ht="28.5" customHeight="1">
      <c r="A106" s="103"/>
      <c r="B106" s="104" t="s">
        <v>229</v>
      </c>
      <c r="C106" s="105" t="s">
        <v>24</v>
      </c>
      <c r="D106" s="104" t="s">
        <v>20</v>
      </c>
      <c r="E106" s="106" t="s">
        <v>25</v>
      </c>
      <c r="F106" s="106"/>
      <c r="G106" s="124" t="s">
        <v>26</v>
      </c>
      <c r="H106" s="108"/>
      <c r="I106" s="106" t="s">
        <v>22</v>
      </c>
    </row>
    <row r="107">
      <c r="A107" s="110"/>
      <c r="B107" s="104" t="s">
        <v>230</v>
      </c>
      <c r="C107" s="105" t="s">
        <v>231</v>
      </c>
      <c r="D107" s="104" t="s">
        <v>20</v>
      </c>
      <c r="E107" s="106" t="s">
        <v>30</v>
      </c>
      <c r="F107" s="106" t="s">
        <v>31</v>
      </c>
      <c r="G107" s="112">
        <v>480</v>
      </c>
      <c r="H107" s="109" t="s">
        <v>26</v>
      </c>
      <c r="I107" s="106"/>
    </row>
    <row r="108">
      <c r="A108" s="110"/>
      <c r="B108" s="104" t="s">
        <v>232</v>
      </c>
      <c r="C108" s="105" t="s">
        <v>233</v>
      </c>
      <c r="D108" s="104" t="s">
        <v>20</v>
      </c>
      <c r="E108" s="106" t="s">
        <v>30</v>
      </c>
      <c r="F108" s="106" t="s">
        <v>31</v>
      </c>
      <c r="G108" s="112">
        <v>900</v>
      </c>
      <c r="H108" s="109" t="s">
        <v>26</v>
      </c>
      <c r="I108" s="106"/>
    </row>
    <row r="109">
      <c r="A109" s="110"/>
      <c r="B109" s="104" t="s">
        <v>234</v>
      </c>
      <c r="C109" s="105" t="s">
        <v>235</v>
      </c>
      <c r="D109" s="104" t="s">
        <v>20</v>
      </c>
      <c r="E109" s="106" t="s">
        <v>30</v>
      </c>
      <c r="F109" s="106" t="s">
        <v>31</v>
      </c>
      <c r="G109" s="112">
        <v>3000</v>
      </c>
      <c r="H109" s="109" t="s">
        <v>26</v>
      </c>
      <c r="I109" s="106"/>
    </row>
    <row r="110">
      <c r="A110" s="110"/>
      <c r="B110" s="104" t="s">
        <v>236</v>
      </c>
      <c r="C110" s="105" t="s">
        <v>237</v>
      </c>
      <c r="D110" s="104" t="s">
        <v>20</v>
      </c>
      <c r="E110" s="106" t="s">
        <v>30</v>
      </c>
      <c r="F110" s="106" t="s">
        <v>31</v>
      </c>
      <c r="G110" s="112">
        <v>2160</v>
      </c>
      <c r="H110" s="109" t="s">
        <v>26</v>
      </c>
      <c r="I110" s="106"/>
    </row>
    <row r="111">
      <c r="A111" s="110"/>
      <c r="B111" s="104" t="s">
        <v>238</v>
      </c>
      <c r="C111" s="105" t="s">
        <v>239</v>
      </c>
      <c r="D111" s="104" t="s">
        <v>20</v>
      </c>
      <c r="E111" s="106" t="s">
        <v>30</v>
      </c>
      <c r="F111" s="106" t="s">
        <v>31</v>
      </c>
      <c r="G111" s="112">
        <v>600</v>
      </c>
      <c r="H111" s="109" t="s">
        <v>26</v>
      </c>
      <c r="I111" s="106"/>
    </row>
    <row r="112">
      <c r="A112" s="110"/>
      <c r="B112" s="104" t="s">
        <v>240</v>
      </c>
      <c r="C112" s="108" t="s">
        <v>241</v>
      </c>
      <c r="D112" s="104" t="s">
        <v>20</v>
      </c>
      <c r="E112" s="106" t="s">
        <v>30</v>
      </c>
      <c r="F112" s="106" t="s">
        <v>31</v>
      </c>
      <c r="G112" s="112">
        <v>480</v>
      </c>
      <c r="H112" s="109" t="s">
        <v>26</v>
      </c>
      <c r="I112" s="106"/>
    </row>
    <row r="113">
      <c r="A113" s="110"/>
      <c r="B113" s="104" t="s">
        <v>242</v>
      </c>
      <c r="C113" s="108" t="s">
        <v>243</v>
      </c>
      <c r="D113" s="104" t="s">
        <v>20</v>
      </c>
      <c r="E113" s="106" t="s">
        <v>30</v>
      </c>
      <c r="F113" s="106" t="s">
        <v>31</v>
      </c>
      <c r="G113" s="112">
        <v>900</v>
      </c>
      <c r="H113" s="109" t="s">
        <v>26</v>
      </c>
      <c r="I113" s="106"/>
    </row>
    <row r="114">
      <c r="A114" s="110"/>
      <c r="B114" s="104" t="s">
        <v>244</v>
      </c>
      <c r="C114" s="105" t="s">
        <v>245</v>
      </c>
      <c r="D114" s="104" t="s">
        <v>20</v>
      </c>
      <c r="E114" s="106" t="s">
        <v>30</v>
      </c>
      <c r="F114" s="106" t="s">
        <v>31</v>
      </c>
      <c r="G114" s="112">
        <v>900</v>
      </c>
      <c r="H114" s="109" t="s">
        <v>26</v>
      </c>
      <c r="I114" s="106"/>
    </row>
    <row r="115">
      <c r="A115" s="110"/>
      <c r="B115" s="104" t="s">
        <v>246</v>
      </c>
      <c r="C115" s="108" t="s">
        <v>247</v>
      </c>
      <c r="D115" s="104" t="s">
        <v>20</v>
      </c>
      <c r="E115" s="106" t="s">
        <v>30</v>
      </c>
      <c r="F115" s="106" t="s">
        <v>31</v>
      </c>
      <c r="G115" s="112">
        <v>2400</v>
      </c>
      <c r="H115" s="109" t="s">
        <v>26</v>
      </c>
      <c r="I115" s="106"/>
    </row>
    <row r="116">
      <c r="A116" s="110"/>
      <c r="B116" s="104" t="s">
        <v>248</v>
      </c>
      <c r="C116" s="108" t="s">
        <v>249</v>
      </c>
      <c r="D116" s="104" t="s">
        <v>250</v>
      </c>
      <c r="E116" s="106" t="s">
        <v>30</v>
      </c>
      <c r="F116" s="106" t="s">
        <v>31</v>
      </c>
      <c r="G116" s="112">
        <v>240</v>
      </c>
      <c r="H116" s="109" t="s">
        <v>26</v>
      </c>
      <c r="I116" s="106"/>
    </row>
    <row r="117">
      <c r="A117" s="110"/>
      <c r="B117" s="104" t="s">
        <v>251</v>
      </c>
      <c r="C117" s="108" t="s">
        <v>252</v>
      </c>
      <c r="D117" s="104" t="s">
        <v>20</v>
      </c>
      <c r="E117" s="106" t="s">
        <v>30</v>
      </c>
      <c r="F117" s="106" t="s">
        <v>31</v>
      </c>
      <c r="G117" s="112">
        <v>8400</v>
      </c>
      <c r="H117" s="109" t="s">
        <v>26</v>
      </c>
      <c r="I117" s="106"/>
    </row>
    <row r="118">
      <c r="A118" s="110"/>
      <c r="B118" s="104" t="s">
        <v>253</v>
      </c>
      <c r="C118" s="108" t="s">
        <v>254</v>
      </c>
      <c r="D118" s="104" t="s">
        <v>20</v>
      </c>
      <c r="E118" s="106" t="s">
        <v>30</v>
      </c>
      <c r="F118" s="106" t="s">
        <v>31</v>
      </c>
      <c r="G118" s="112">
        <v>36000</v>
      </c>
      <c r="H118" s="109" t="s">
        <v>26</v>
      </c>
      <c r="I118" s="106"/>
    </row>
    <row r="119">
      <c r="A119" s="110"/>
      <c r="B119" s="104" t="s">
        <v>255</v>
      </c>
      <c r="C119" s="105" t="s">
        <v>256</v>
      </c>
      <c r="D119" s="104" t="s">
        <v>126</v>
      </c>
      <c r="E119" s="106" t="s">
        <v>30</v>
      </c>
      <c r="F119" s="106" t="s">
        <v>31</v>
      </c>
      <c r="G119" s="112">
        <v>1260</v>
      </c>
      <c r="H119" s="109" t="s">
        <v>26</v>
      </c>
      <c r="I119" s="106"/>
    </row>
    <row r="120">
      <c r="A120" s="110"/>
      <c r="B120" s="104" t="s">
        <v>257</v>
      </c>
      <c r="C120" s="105" t="s">
        <v>258</v>
      </c>
      <c r="D120" s="104" t="s">
        <v>126</v>
      </c>
      <c r="E120" s="106" t="s">
        <v>30</v>
      </c>
      <c r="F120" s="106" t="s">
        <v>31</v>
      </c>
      <c r="G120" s="112">
        <v>5400</v>
      </c>
      <c r="H120" s="109" t="s">
        <v>26</v>
      </c>
      <c r="I120" s="106"/>
    </row>
    <row r="121">
      <c r="A121" s="110"/>
      <c r="B121" s="104" t="s">
        <v>259</v>
      </c>
      <c r="C121" s="105" t="s">
        <v>260</v>
      </c>
      <c r="D121" s="104" t="s">
        <v>20</v>
      </c>
      <c r="E121" s="106" t="s">
        <v>30</v>
      </c>
      <c r="F121" s="106" t="s">
        <v>31</v>
      </c>
      <c r="G121" s="112">
        <v>6000</v>
      </c>
      <c r="H121" s="109" t="s">
        <v>26</v>
      </c>
      <c r="I121" s="106"/>
    </row>
    <row r="122">
      <c r="A122" s="110"/>
      <c r="B122" s="104" t="s">
        <v>261</v>
      </c>
      <c r="C122" s="105" t="s">
        <v>262</v>
      </c>
      <c r="D122" s="104" t="s">
        <v>126</v>
      </c>
      <c r="E122" s="106" t="s">
        <v>30</v>
      </c>
      <c r="F122" s="106" t="s">
        <v>31</v>
      </c>
      <c r="G122" s="112">
        <v>540</v>
      </c>
      <c r="H122" s="109" t="s">
        <v>26</v>
      </c>
      <c r="I122" s="106"/>
    </row>
    <row r="123">
      <c r="A123" s="110"/>
      <c r="B123" s="104" t="s">
        <v>263</v>
      </c>
      <c r="C123" s="105" t="s">
        <v>264</v>
      </c>
      <c r="D123" s="104" t="s">
        <v>126</v>
      </c>
      <c r="E123" s="106" t="s">
        <v>30</v>
      </c>
      <c r="F123" s="106" t="s">
        <v>31</v>
      </c>
      <c r="G123" s="112">
        <v>780</v>
      </c>
      <c r="H123" s="109" t="s">
        <v>26</v>
      </c>
      <c r="I123" s="106"/>
    </row>
    <row r="124">
      <c r="A124" s="114"/>
      <c r="B124" s="104" t="s">
        <v>265</v>
      </c>
      <c r="C124" s="105" t="s">
        <v>266</v>
      </c>
      <c r="D124" s="104" t="s">
        <v>20</v>
      </c>
      <c r="E124" s="106" t="s">
        <v>30</v>
      </c>
      <c r="F124" s="106" t="s">
        <v>31</v>
      </c>
      <c r="G124" s="112">
        <v>1080</v>
      </c>
      <c r="H124" s="109" t="s">
        <v>26</v>
      </c>
      <c r="I124" s="106"/>
    </row>
    <row r="125">
      <c r="A125" s="98">
        <v>6</v>
      </c>
      <c r="B125" s="98" t="s">
        <v>267</v>
      </c>
      <c r="C125" s="99" t="s">
        <v>268</v>
      </c>
      <c r="D125" s="98" t="s">
        <v>20</v>
      </c>
      <c r="E125" s="100" t="s">
        <v>21</v>
      </c>
      <c r="F125" s="100"/>
      <c r="G125" s="101" t="s">
        <v>26</v>
      </c>
      <c r="H125" s="102">
        <f>H126</f>
        <v>0</v>
      </c>
      <c r="I125" s="100" t="s">
        <v>22</v>
      </c>
    </row>
    <row r="126" ht="26.25" customHeight="1">
      <c r="A126" s="103"/>
      <c r="B126" s="104" t="s">
        <v>269</v>
      </c>
      <c r="C126" s="105" t="s">
        <v>24</v>
      </c>
      <c r="D126" s="104" t="s">
        <v>20</v>
      </c>
      <c r="E126" s="106" t="s">
        <v>25</v>
      </c>
      <c r="F126" s="106"/>
      <c r="G126" s="124" t="s">
        <v>26</v>
      </c>
      <c r="H126" s="108"/>
      <c r="I126" s="106" t="s">
        <v>22</v>
      </c>
    </row>
    <row r="127">
      <c r="A127" s="110"/>
      <c r="B127" s="104" t="s">
        <v>270</v>
      </c>
      <c r="C127" s="105" t="s">
        <v>271</v>
      </c>
      <c r="D127" s="104" t="s">
        <v>20</v>
      </c>
      <c r="E127" s="106" t="s">
        <v>30</v>
      </c>
      <c r="F127" s="106" t="s">
        <v>31</v>
      </c>
      <c r="G127" s="112">
        <v>14400</v>
      </c>
      <c r="H127" s="109" t="s">
        <v>26</v>
      </c>
      <c r="I127" s="106"/>
    </row>
    <row r="128">
      <c r="A128" s="110"/>
      <c r="B128" s="104" t="s">
        <v>272</v>
      </c>
      <c r="C128" s="105" t="s">
        <v>273</v>
      </c>
      <c r="D128" s="104" t="s">
        <v>20</v>
      </c>
      <c r="E128" s="106" t="s">
        <v>30</v>
      </c>
      <c r="F128" s="106" t="s">
        <v>31</v>
      </c>
      <c r="G128" s="112">
        <v>2040</v>
      </c>
      <c r="H128" s="109" t="s">
        <v>26</v>
      </c>
      <c r="I128" s="106"/>
    </row>
    <row r="129">
      <c r="A129" s="110"/>
      <c r="B129" s="104" t="s">
        <v>274</v>
      </c>
      <c r="C129" s="105" t="s">
        <v>275</v>
      </c>
      <c r="D129" s="104" t="s">
        <v>20</v>
      </c>
      <c r="E129" s="106" t="s">
        <v>30</v>
      </c>
      <c r="F129" s="106" t="s">
        <v>31</v>
      </c>
      <c r="G129" s="112">
        <v>5040</v>
      </c>
      <c r="H129" s="109" t="s">
        <v>26</v>
      </c>
      <c r="I129" s="106"/>
    </row>
    <row r="130">
      <c r="A130" s="110"/>
      <c r="B130" s="104" t="s">
        <v>276</v>
      </c>
      <c r="C130" s="105" t="s">
        <v>277</v>
      </c>
      <c r="D130" s="104" t="s">
        <v>20</v>
      </c>
      <c r="E130" s="106" t="s">
        <v>30</v>
      </c>
      <c r="F130" s="106" t="s">
        <v>31</v>
      </c>
      <c r="G130" s="112">
        <v>600</v>
      </c>
      <c r="H130" s="109" t="s">
        <v>26</v>
      </c>
      <c r="I130" s="106"/>
    </row>
    <row r="131">
      <c r="A131" s="114"/>
      <c r="B131" s="104" t="s">
        <v>278</v>
      </c>
      <c r="C131" s="105" t="s">
        <v>279</v>
      </c>
      <c r="D131" s="104" t="s">
        <v>20</v>
      </c>
      <c r="E131" s="106" t="s">
        <v>30</v>
      </c>
      <c r="F131" s="106" t="s">
        <v>31</v>
      </c>
      <c r="G131" s="112">
        <v>900</v>
      </c>
      <c r="H131" s="109" t="s">
        <v>26</v>
      </c>
      <c r="I131" s="106"/>
    </row>
    <row r="132">
      <c r="A132" s="98">
        <v>7</v>
      </c>
      <c r="B132" s="98" t="s">
        <v>280</v>
      </c>
      <c r="C132" s="99" t="s">
        <v>281</v>
      </c>
      <c r="D132" s="98" t="s">
        <v>20</v>
      </c>
      <c r="E132" s="100" t="s">
        <v>21</v>
      </c>
      <c r="F132" s="100"/>
      <c r="G132" s="101" t="s">
        <v>26</v>
      </c>
      <c r="H132" s="102">
        <f>H133</f>
        <v>0</v>
      </c>
      <c r="I132" s="100" t="s">
        <v>22</v>
      </c>
    </row>
    <row r="133" ht="30" customHeight="1">
      <c r="A133" s="123"/>
      <c r="B133" s="104" t="s">
        <v>282</v>
      </c>
      <c r="C133" s="105" t="s">
        <v>24</v>
      </c>
      <c r="D133" s="104" t="s">
        <v>20</v>
      </c>
      <c r="E133" s="106" t="s">
        <v>25</v>
      </c>
      <c r="F133" s="106"/>
      <c r="G133" s="124" t="s">
        <v>26</v>
      </c>
      <c r="H133" s="108"/>
      <c r="I133" s="106" t="s">
        <v>22</v>
      </c>
    </row>
    <row r="134">
      <c r="A134" s="125"/>
      <c r="B134" s="104" t="s">
        <v>283</v>
      </c>
      <c r="C134" s="105" t="s">
        <v>284</v>
      </c>
      <c r="D134" s="104" t="s">
        <v>20</v>
      </c>
      <c r="E134" s="106" t="s">
        <v>30</v>
      </c>
      <c r="F134" s="106" t="s">
        <v>31</v>
      </c>
      <c r="G134" s="112">
        <v>420</v>
      </c>
      <c r="H134" s="109" t="s">
        <v>26</v>
      </c>
      <c r="I134" s="106"/>
    </row>
    <row r="135">
      <c r="A135" s="125"/>
      <c r="B135" s="104" t="s">
        <v>285</v>
      </c>
      <c r="C135" s="105" t="s">
        <v>286</v>
      </c>
      <c r="D135" s="104" t="s">
        <v>20</v>
      </c>
      <c r="E135" s="106" t="s">
        <v>30</v>
      </c>
      <c r="F135" s="106" t="s">
        <v>31</v>
      </c>
      <c r="G135" s="112">
        <v>660</v>
      </c>
      <c r="H135" s="109" t="s">
        <v>26</v>
      </c>
      <c r="I135" s="106"/>
    </row>
    <row r="136">
      <c r="A136" s="125"/>
      <c r="B136" s="104" t="s">
        <v>287</v>
      </c>
      <c r="C136" s="105" t="s">
        <v>288</v>
      </c>
      <c r="D136" s="104" t="s">
        <v>20</v>
      </c>
      <c r="E136" s="106" t="s">
        <v>30</v>
      </c>
      <c r="F136" s="106" t="s">
        <v>31</v>
      </c>
      <c r="G136" s="112">
        <v>360</v>
      </c>
      <c r="H136" s="109" t="s">
        <v>26</v>
      </c>
      <c r="I136" s="106"/>
    </row>
    <row r="137">
      <c r="A137" s="125"/>
      <c r="B137" s="104" t="s">
        <v>289</v>
      </c>
      <c r="C137" s="105" t="s">
        <v>290</v>
      </c>
      <c r="D137" s="104" t="s">
        <v>20</v>
      </c>
      <c r="E137" s="106" t="s">
        <v>30</v>
      </c>
      <c r="F137" s="106" t="s">
        <v>31</v>
      </c>
      <c r="G137" s="112">
        <v>840</v>
      </c>
      <c r="H137" s="109" t="s">
        <v>26</v>
      </c>
      <c r="I137" s="106"/>
    </row>
    <row r="138">
      <c r="A138" s="125"/>
      <c r="B138" s="104" t="s">
        <v>291</v>
      </c>
      <c r="C138" s="105" t="s">
        <v>292</v>
      </c>
      <c r="D138" s="104" t="s">
        <v>126</v>
      </c>
      <c r="E138" s="106" t="s">
        <v>30</v>
      </c>
      <c r="F138" s="106" t="s">
        <v>31</v>
      </c>
      <c r="G138" s="112">
        <v>420</v>
      </c>
      <c r="H138" s="109" t="s">
        <v>26</v>
      </c>
      <c r="I138" s="106"/>
    </row>
    <row r="139">
      <c r="A139" s="125"/>
      <c r="B139" s="104" t="s">
        <v>293</v>
      </c>
      <c r="C139" s="105" t="s">
        <v>294</v>
      </c>
      <c r="D139" s="104" t="s">
        <v>126</v>
      </c>
      <c r="E139" s="106" t="s">
        <v>30</v>
      </c>
      <c r="F139" s="106" t="s">
        <v>31</v>
      </c>
      <c r="G139" s="112">
        <v>1080</v>
      </c>
      <c r="H139" s="109" t="s">
        <v>26</v>
      </c>
      <c r="I139" s="106"/>
    </row>
    <row r="140">
      <c r="A140" s="125"/>
      <c r="B140" s="104" t="s">
        <v>295</v>
      </c>
      <c r="C140" s="105" t="s">
        <v>296</v>
      </c>
      <c r="D140" s="104" t="s">
        <v>126</v>
      </c>
      <c r="E140" s="106" t="s">
        <v>30</v>
      </c>
      <c r="F140" s="106" t="s">
        <v>31</v>
      </c>
      <c r="G140" s="112">
        <v>180</v>
      </c>
      <c r="H140" s="109" t="s">
        <v>26</v>
      </c>
      <c r="I140" s="106"/>
    </row>
    <row r="141">
      <c r="A141" s="125"/>
      <c r="B141" s="104" t="s">
        <v>297</v>
      </c>
      <c r="C141" s="105" t="s">
        <v>298</v>
      </c>
      <c r="D141" s="104" t="s">
        <v>20</v>
      </c>
      <c r="E141" s="106" t="s">
        <v>30</v>
      </c>
      <c r="F141" s="106" t="s">
        <v>31</v>
      </c>
      <c r="G141" s="112">
        <v>1200</v>
      </c>
      <c r="H141" s="109" t="s">
        <v>26</v>
      </c>
      <c r="I141" s="106"/>
    </row>
    <row r="142">
      <c r="A142" s="125"/>
      <c r="B142" s="104" t="s">
        <v>299</v>
      </c>
      <c r="C142" s="105" t="s">
        <v>300</v>
      </c>
      <c r="D142" s="104" t="s">
        <v>20</v>
      </c>
      <c r="E142" s="106" t="s">
        <v>30</v>
      </c>
      <c r="F142" s="106" t="s">
        <v>31</v>
      </c>
      <c r="G142" s="112">
        <v>3600</v>
      </c>
      <c r="H142" s="109" t="s">
        <v>26</v>
      </c>
      <c r="I142" s="106"/>
    </row>
    <row r="143">
      <c r="A143" s="125"/>
      <c r="B143" s="104" t="s">
        <v>301</v>
      </c>
      <c r="C143" s="105" t="s">
        <v>302</v>
      </c>
      <c r="D143" s="104" t="s">
        <v>20</v>
      </c>
      <c r="E143" s="106" t="s">
        <v>30</v>
      </c>
      <c r="F143" s="106" t="s">
        <v>31</v>
      </c>
      <c r="G143" s="112">
        <v>6000</v>
      </c>
      <c r="H143" s="109" t="s">
        <v>26</v>
      </c>
      <c r="I143" s="106"/>
    </row>
    <row r="144">
      <c r="A144" s="125"/>
      <c r="B144" s="104" t="s">
        <v>303</v>
      </c>
      <c r="C144" s="105" t="s">
        <v>304</v>
      </c>
      <c r="D144" s="104" t="s">
        <v>20</v>
      </c>
      <c r="E144" s="106" t="s">
        <v>30</v>
      </c>
      <c r="F144" s="106" t="s">
        <v>31</v>
      </c>
      <c r="G144" s="112">
        <v>960</v>
      </c>
      <c r="H144" s="109" t="s">
        <v>26</v>
      </c>
      <c r="I144" s="106"/>
    </row>
    <row r="145">
      <c r="A145" s="125"/>
      <c r="B145" s="104" t="s">
        <v>305</v>
      </c>
      <c r="C145" s="105" t="s">
        <v>306</v>
      </c>
      <c r="D145" s="104" t="s">
        <v>20</v>
      </c>
      <c r="E145" s="106" t="s">
        <v>30</v>
      </c>
      <c r="F145" s="106" t="s">
        <v>31</v>
      </c>
      <c r="G145" s="112">
        <v>3240</v>
      </c>
      <c r="H145" s="109" t="s">
        <v>26</v>
      </c>
      <c r="I145" s="106"/>
    </row>
    <row r="146">
      <c r="A146" s="125"/>
      <c r="B146" s="104" t="s">
        <v>307</v>
      </c>
      <c r="C146" s="105" t="s">
        <v>308</v>
      </c>
      <c r="D146" s="104" t="s">
        <v>20</v>
      </c>
      <c r="E146" s="106" t="s">
        <v>30</v>
      </c>
      <c r="F146" s="106" t="s">
        <v>31</v>
      </c>
      <c r="G146" s="112">
        <v>4800</v>
      </c>
      <c r="H146" s="109" t="s">
        <v>26</v>
      </c>
      <c r="I146" s="106"/>
    </row>
    <row r="147">
      <c r="A147" s="125"/>
      <c r="B147" s="104" t="s">
        <v>309</v>
      </c>
      <c r="C147" s="105" t="s">
        <v>310</v>
      </c>
      <c r="D147" s="104" t="s">
        <v>20</v>
      </c>
      <c r="E147" s="106" t="s">
        <v>30</v>
      </c>
      <c r="F147" s="106" t="s">
        <v>31</v>
      </c>
      <c r="G147" s="112">
        <v>600</v>
      </c>
      <c r="H147" s="109" t="s">
        <v>26</v>
      </c>
      <c r="I147" s="106"/>
    </row>
    <row r="148">
      <c r="A148" s="125"/>
      <c r="B148" s="104" t="s">
        <v>311</v>
      </c>
      <c r="C148" s="105" t="s">
        <v>312</v>
      </c>
      <c r="D148" s="104" t="s">
        <v>20</v>
      </c>
      <c r="E148" s="106" t="s">
        <v>30</v>
      </c>
      <c r="F148" s="106" t="s">
        <v>31</v>
      </c>
      <c r="G148" s="112">
        <v>960</v>
      </c>
      <c r="H148" s="109" t="s">
        <v>26</v>
      </c>
      <c r="I148" s="106"/>
    </row>
    <row r="149">
      <c r="A149" s="125"/>
      <c r="B149" s="104" t="s">
        <v>313</v>
      </c>
      <c r="C149" s="105" t="s">
        <v>314</v>
      </c>
      <c r="D149" s="104" t="s">
        <v>20</v>
      </c>
      <c r="E149" s="106" t="s">
        <v>30</v>
      </c>
      <c r="F149" s="106" t="s">
        <v>31</v>
      </c>
      <c r="G149" s="112">
        <v>600</v>
      </c>
      <c r="H149" s="109" t="s">
        <v>26</v>
      </c>
      <c r="I149" s="106"/>
    </row>
    <row r="150">
      <c r="A150" s="125"/>
      <c r="B150" s="104" t="s">
        <v>315</v>
      </c>
      <c r="C150" s="105" t="s">
        <v>316</v>
      </c>
      <c r="D150" s="104" t="s">
        <v>20</v>
      </c>
      <c r="E150" s="106" t="s">
        <v>30</v>
      </c>
      <c r="F150" s="106" t="s">
        <v>31</v>
      </c>
      <c r="G150" s="112">
        <v>5400</v>
      </c>
      <c r="H150" s="109" t="s">
        <v>26</v>
      </c>
      <c r="I150" s="106"/>
    </row>
    <row r="151">
      <c r="A151" s="126"/>
      <c r="B151" s="104" t="s">
        <v>317</v>
      </c>
      <c r="C151" s="105" t="s">
        <v>318</v>
      </c>
      <c r="D151" s="104" t="s">
        <v>20</v>
      </c>
      <c r="E151" s="106" t="s">
        <v>30</v>
      </c>
      <c r="F151" s="106" t="s">
        <v>31</v>
      </c>
      <c r="G151" s="124" t="s">
        <v>26</v>
      </c>
      <c r="H151" s="109" t="s">
        <v>26</v>
      </c>
      <c r="I151" s="106" t="s">
        <v>22</v>
      </c>
    </row>
    <row r="152">
      <c r="A152" s="98">
        <v>8</v>
      </c>
      <c r="B152" s="98" t="s">
        <v>319</v>
      </c>
      <c r="C152" s="99" t="s">
        <v>320</v>
      </c>
      <c r="D152" s="98" t="s">
        <v>20</v>
      </c>
      <c r="E152" s="100" t="s">
        <v>21</v>
      </c>
      <c r="F152" s="100"/>
      <c r="G152" s="101" t="s">
        <v>26</v>
      </c>
      <c r="H152" s="102">
        <f>H153</f>
        <v>0</v>
      </c>
      <c r="I152" s="100" t="s">
        <v>22</v>
      </c>
    </row>
    <row r="153" ht="26.25" customHeight="1">
      <c r="A153" s="103"/>
      <c r="B153" s="104" t="s">
        <v>321</v>
      </c>
      <c r="C153" s="105" t="s">
        <v>24</v>
      </c>
      <c r="D153" s="104" t="s">
        <v>20</v>
      </c>
      <c r="E153" s="106" t="s">
        <v>25</v>
      </c>
      <c r="F153" s="106"/>
      <c r="G153" s="124" t="s">
        <v>26</v>
      </c>
      <c r="H153" s="108"/>
      <c r="I153" s="106" t="s">
        <v>22</v>
      </c>
    </row>
    <row r="154">
      <c r="A154" s="110"/>
      <c r="B154" s="104" t="s">
        <v>322</v>
      </c>
      <c r="C154" s="105" t="s">
        <v>323</v>
      </c>
      <c r="D154" s="104" t="s">
        <v>20</v>
      </c>
      <c r="E154" s="106" t="s">
        <v>30</v>
      </c>
      <c r="F154" s="106" t="s">
        <v>31</v>
      </c>
      <c r="G154" s="112">
        <v>600</v>
      </c>
      <c r="H154" s="109" t="s">
        <v>26</v>
      </c>
      <c r="I154" s="106"/>
    </row>
    <row r="155">
      <c r="A155" s="110"/>
      <c r="B155" s="104" t="s">
        <v>324</v>
      </c>
      <c r="C155" s="105" t="s">
        <v>325</v>
      </c>
      <c r="D155" s="104" t="s">
        <v>20</v>
      </c>
      <c r="E155" s="106" t="s">
        <v>30</v>
      </c>
      <c r="F155" s="106" t="s">
        <v>31</v>
      </c>
      <c r="G155" s="112">
        <v>600</v>
      </c>
      <c r="H155" s="109" t="s">
        <v>26</v>
      </c>
      <c r="I155" s="106"/>
    </row>
    <row r="156">
      <c r="A156" s="110"/>
      <c r="B156" s="104" t="s">
        <v>326</v>
      </c>
      <c r="C156" s="105" t="s">
        <v>327</v>
      </c>
      <c r="D156" s="104" t="s">
        <v>20</v>
      </c>
      <c r="E156" s="106" t="s">
        <v>30</v>
      </c>
      <c r="F156" s="106" t="s">
        <v>31</v>
      </c>
      <c r="G156" s="112">
        <v>600</v>
      </c>
      <c r="H156" s="109" t="s">
        <v>26</v>
      </c>
      <c r="I156" s="106"/>
    </row>
    <row r="157">
      <c r="A157" s="110"/>
      <c r="B157" s="104" t="s">
        <v>328</v>
      </c>
      <c r="C157" s="105" t="s">
        <v>329</v>
      </c>
      <c r="D157" s="104" t="s">
        <v>20</v>
      </c>
      <c r="E157" s="106" t="s">
        <v>30</v>
      </c>
      <c r="F157" s="106" t="s">
        <v>31</v>
      </c>
      <c r="G157" s="112">
        <v>600</v>
      </c>
      <c r="H157" s="109" t="s">
        <v>26</v>
      </c>
      <c r="I157" s="106"/>
    </row>
    <row r="158">
      <c r="A158" s="110"/>
      <c r="B158" s="104" t="s">
        <v>330</v>
      </c>
      <c r="C158" s="105" t="s">
        <v>331</v>
      </c>
      <c r="D158" s="104" t="s">
        <v>20</v>
      </c>
      <c r="E158" s="106" t="s">
        <v>30</v>
      </c>
      <c r="F158" s="106" t="s">
        <v>31</v>
      </c>
      <c r="G158" s="112">
        <v>600</v>
      </c>
      <c r="H158" s="109" t="s">
        <v>26</v>
      </c>
      <c r="I158" s="106"/>
    </row>
    <row r="159">
      <c r="A159" s="110"/>
      <c r="B159" s="104" t="s">
        <v>332</v>
      </c>
      <c r="C159" s="105" t="s">
        <v>333</v>
      </c>
      <c r="D159" s="104" t="s">
        <v>20</v>
      </c>
      <c r="E159" s="106" t="s">
        <v>30</v>
      </c>
      <c r="F159" s="106" t="s">
        <v>31</v>
      </c>
      <c r="G159" s="112">
        <v>2100</v>
      </c>
      <c r="H159" s="109" t="s">
        <v>26</v>
      </c>
      <c r="I159" s="106"/>
    </row>
    <row r="160">
      <c r="A160" s="110"/>
      <c r="B160" s="104" t="s">
        <v>334</v>
      </c>
      <c r="C160" s="105" t="s">
        <v>335</v>
      </c>
      <c r="D160" s="104" t="s">
        <v>20</v>
      </c>
      <c r="E160" s="106" t="s">
        <v>30</v>
      </c>
      <c r="F160" s="106" t="s">
        <v>31</v>
      </c>
      <c r="G160" s="112">
        <v>420</v>
      </c>
      <c r="H160" s="109" t="s">
        <v>26</v>
      </c>
      <c r="I160" s="106"/>
    </row>
    <row r="161">
      <c r="A161" s="110"/>
      <c r="B161" s="104" t="s">
        <v>336</v>
      </c>
      <c r="C161" s="105" t="s">
        <v>337</v>
      </c>
      <c r="D161" s="104" t="s">
        <v>20</v>
      </c>
      <c r="E161" s="106" t="s">
        <v>30</v>
      </c>
      <c r="F161" s="106" t="s">
        <v>31</v>
      </c>
      <c r="G161" s="112">
        <v>1500</v>
      </c>
      <c r="H161" s="109" t="s">
        <v>26</v>
      </c>
      <c r="I161" s="106"/>
    </row>
    <row r="162">
      <c r="A162" s="110"/>
      <c r="B162" s="104" t="s">
        <v>338</v>
      </c>
      <c r="C162" s="105" t="s">
        <v>339</v>
      </c>
      <c r="D162" s="104" t="s">
        <v>20</v>
      </c>
      <c r="E162" s="106" t="s">
        <v>30</v>
      </c>
      <c r="F162" s="106" t="s">
        <v>31</v>
      </c>
      <c r="G162" s="112">
        <v>3168</v>
      </c>
      <c r="H162" s="109" t="s">
        <v>26</v>
      </c>
      <c r="I162" s="106"/>
    </row>
    <row r="163">
      <c r="A163" s="110"/>
      <c r="B163" s="104" t="s">
        <v>340</v>
      </c>
      <c r="C163" s="105" t="s">
        <v>341</v>
      </c>
      <c r="D163" s="104" t="s">
        <v>20</v>
      </c>
      <c r="E163" s="106" t="s">
        <v>30</v>
      </c>
      <c r="F163" s="106" t="s">
        <v>31</v>
      </c>
      <c r="G163" s="112">
        <v>2640</v>
      </c>
      <c r="H163" s="109" t="s">
        <v>26</v>
      </c>
      <c r="I163" s="106"/>
    </row>
    <row r="164">
      <c r="A164" s="110"/>
      <c r="B164" s="104" t="s">
        <v>342</v>
      </c>
      <c r="C164" s="105" t="s">
        <v>343</v>
      </c>
      <c r="D164" s="104" t="s">
        <v>126</v>
      </c>
      <c r="E164" s="106" t="s">
        <v>30</v>
      </c>
      <c r="F164" s="106" t="s">
        <v>31</v>
      </c>
      <c r="G164" s="112">
        <v>600</v>
      </c>
      <c r="H164" s="109" t="s">
        <v>26</v>
      </c>
      <c r="I164" s="106"/>
    </row>
    <row r="165">
      <c r="A165" s="110"/>
      <c r="B165" s="104" t="s">
        <v>344</v>
      </c>
      <c r="C165" s="105" t="s">
        <v>345</v>
      </c>
      <c r="D165" s="104" t="s">
        <v>126</v>
      </c>
      <c r="E165" s="106" t="s">
        <v>30</v>
      </c>
      <c r="F165" s="106" t="s">
        <v>31</v>
      </c>
      <c r="G165" s="112">
        <v>4200</v>
      </c>
      <c r="H165" s="109" t="s">
        <v>26</v>
      </c>
      <c r="I165" s="106"/>
    </row>
    <row r="166">
      <c r="A166" s="114"/>
      <c r="B166" s="104" t="s">
        <v>346</v>
      </c>
      <c r="C166" s="105" t="s">
        <v>347</v>
      </c>
      <c r="D166" s="104" t="s">
        <v>38</v>
      </c>
      <c r="E166" s="106" t="s">
        <v>30</v>
      </c>
      <c r="F166" s="106" t="s">
        <v>31</v>
      </c>
      <c r="G166" s="112">
        <v>600</v>
      </c>
      <c r="H166" s="109" t="s">
        <v>26</v>
      </c>
      <c r="I166" s="106"/>
    </row>
    <row r="167">
      <c r="A167" s="98">
        <v>9</v>
      </c>
      <c r="B167" s="98" t="s">
        <v>348</v>
      </c>
      <c r="C167" s="99" t="s">
        <v>349</v>
      </c>
      <c r="D167" s="98" t="s">
        <v>20</v>
      </c>
      <c r="E167" s="100" t="s">
        <v>21</v>
      </c>
      <c r="F167" s="100"/>
      <c r="G167" s="101" t="s">
        <v>26</v>
      </c>
      <c r="H167" s="102">
        <f>H168</f>
        <v>0</v>
      </c>
      <c r="I167" s="100" t="s">
        <v>22</v>
      </c>
    </row>
    <row r="168" ht="25.5" customHeight="1">
      <c r="A168" s="103"/>
      <c r="B168" s="104" t="s">
        <v>350</v>
      </c>
      <c r="C168" s="105" t="s">
        <v>24</v>
      </c>
      <c r="D168" s="104" t="s">
        <v>20</v>
      </c>
      <c r="E168" s="106" t="s">
        <v>25</v>
      </c>
      <c r="F168" s="106"/>
      <c r="G168" s="124" t="s">
        <v>26</v>
      </c>
      <c r="H168" s="108"/>
      <c r="I168" s="106" t="s">
        <v>22</v>
      </c>
    </row>
    <row r="169">
      <c r="A169" s="110"/>
      <c r="B169" s="104" t="s">
        <v>351</v>
      </c>
      <c r="C169" s="105" t="s">
        <v>352</v>
      </c>
      <c r="D169" s="104" t="s">
        <v>20</v>
      </c>
      <c r="E169" s="106" t="s">
        <v>30</v>
      </c>
      <c r="F169" s="106" t="s">
        <v>31</v>
      </c>
      <c r="G169" s="112">
        <v>2160</v>
      </c>
      <c r="H169" s="109" t="s">
        <v>26</v>
      </c>
      <c r="I169" s="106"/>
    </row>
    <row r="170">
      <c r="A170" s="110"/>
      <c r="B170" s="104" t="s">
        <v>353</v>
      </c>
      <c r="C170" s="105" t="s">
        <v>354</v>
      </c>
      <c r="D170" s="104" t="s">
        <v>20</v>
      </c>
      <c r="E170" s="106" t="s">
        <v>30</v>
      </c>
      <c r="F170" s="106" t="s">
        <v>31</v>
      </c>
      <c r="G170" s="112">
        <v>1320</v>
      </c>
      <c r="H170" s="109" t="s">
        <v>26</v>
      </c>
      <c r="I170" s="106"/>
    </row>
    <row r="171">
      <c r="A171" s="110"/>
      <c r="B171" s="104" t="s">
        <v>355</v>
      </c>
      <c r="C171" s="105" t="s">
        <v>356</v>
      </c>
      <c r="D171" s="104" t="s">
        <v>20</v>
      </c>
      <c r="E171" s="106" t="s">
        <v>30</v>
      </c>
      <c r="F171" s="106" t="s">
        <v>31</v>
      </c>
      <c r="G171" s="112">
        <v>1440</v>
      </c>
      <c r="H171" s="109" t="s">
        <v>26</v>
      </c>
      <c r="I171" s="106"/>
    </row>
    <row r="172">
      <c r="A172" s="110"/>
      <c r="B172" s="104" t="s">
        <v>357</v>
      </c>
      <c r="C172" s="105" t="s">
        <v>358</v>
      </c>
      <c r="D172" s="104" t="s">
        <v>20</v>
      </c>
      <c r="E172" s="106" t="s">
        <v>30</v>
      </c>
      <c r="F172" s="106" t="s">
        <v>31</v>
      </c>
      <c r="G172" s="112">
        <v>720</v>
      </c>
      <c r="H172" s="109" t="s">
        <v>26</v>
      </c>
      <c r="I172" s="106"/>
    </row>
    <row r="173">
      <c r="A173" s="110"/>
      <c r="B173" s="104" t="s">
        <v>359</v>
      </c>
      <c r="C173" s="105" t="s">
        <v>360</v>
      </c>
      <c r="D173" s="104" t="s">
        <v>20</v>
      </c>
      <c r="E173" s="106" t="s">
        <v>30</v>
      </c>
      <c r="F173" s="106" t="s">
        <v>31</v>
      </c>
      <c r="G173" s="112">
        <v>180</v>
      </c>
      <c r="H173" s="109" t="s">
        <v>26</v>
      </c>
      <c r="I173" s="106"/>
    </row>
    <row r="174">
      <c r="A174" s="110"/>
      <c r="B174" s="104" t="s">
        <v>361</v>
      </c>
      <c r="C174" s="105" t="s">
        <v>362</v>
      </c>
      <c r="D174" s="104" t="s">
        <v>20</v>
      </c>
      <c r="E174" s="106" t="s">
        <v>30</v>
      </c>
      <c r="F174" s="106" t="s">
        <v>31</v>
      </c>
      <c r="G174" s="112">
        <v>1440</v>
      </c>
      <c r="H174" s="109" t="s">
        <v>26</v>
      </c>
      <c r="I174" s="106"/>
    </row>
    <row r="175">
      <c r="A175" s="110"/>
      <c r="B175" s="104" t="s">
        <v>363</v>
      </c>
      <c r="C175" s="105" t="s">
        <v>364</v>
      </c>
      <c r="D175" s="104" t="s">
        <v>20</v>
      </c>
      <c r="E175" s="106" t="s">
        <v>30</v>
      </c>
      <c r="F175" s="106" t="s">
        <v>31</v>
      </c>
      <c r="G175" s="112">
        <v>3600</v>
      </c>
      <c r="H175" s="109" t="s">
        <v>26</v>
      </c>
      <c r="I175" s="106"/>
    </row>
    <row r="176">
      <c r="A176" s="110"/>
      <c r="B176" s="104" t="s">
        <v>365</v>
      </c>
      <c r="C176" s="105" t="s">
        <v>366</v>
      </c>
      <c r="D176" s="104" t="s">
        <v>126</v>
      </c>
      <c r="E176" s="106" t="s">
        <v>30</v>
      </c>
      <c r="F176" s="106" t="s">
        <v>31</v>
      </c>
      <c r="G176" s="112">
        <v>600</v>
      </c>
      <c r="H176" s="109" t="s">
        <v>26</v>
      </c>
      <c r="I176" s="106"/>
    </row>
    <row r="177">
      <c r="A177" s="110"/>
      <c r="B177" s="104" t="s">
        <v>367</v>
      </c>
      <c r="C177" s="105" t="s">
        <v>368</v>
      </c>
      <c r="D177" s="104" t="s">
        <v>20</v>
      </c>
      <c r="E177" s="106" t="s">
        <v>30</v>
      </c>
      <c r="F177" s="106" t="s">
        <v>31</v>
      </c>
      <c r="G177" s="112">
        <v>2640</v>
      </c>
      <c r="H177" s="109" t="s">
        <v>26</v>
      </c>
      <c r="I177" s="106"/>
    </row>
    <row r="178">
      <c r="A178" s="110"/>
      <c r="B178" s="104" t="s">
        <v>369</v>
      </c>
      <c r="C178" s="105" t="s">
        <v>370</v>
      </c>
      <c r="D178" s="104" t="s">
        <v>20</v>
      </c>
      <c r="E178" s="106" t="s">
        <v>30</v>
      </c>
      <c r="F178" s="106" t="s">
        <v>31</v>
      </c>
      <c r="G178" s="112">
        <v>2100</v>
      </c>
      <c r="H178" s="109" t="s">
        <v>26</v>
      </c>
      <c r="I178" s="106"/>
    </row>
    <row r="179">
      <c r="A179" s="110"/>
      <c r="B179" s="104" t="s">
        <v>371</v>
      </c>
      <c r="C179" s="105" t="s">
        <v>372</v>
      </c>
      <c r="D179" s="104" t="s">
        <v>20</v>
      </c>
      <c r="E179" s="106" t="s">
        <v>30</v>
      </c>
      <c r="F179" s="106" t="s">
        <v>31</v>
      </c>
      <c r="G179" s="112">
        <v>1020</v>
      </c>
      <c r="H179" s="109" t="s">
        <v>26</v>
      </c>
      <c r="I179" s="106"/>
    </row>
    <row r="180">
      <c r="A180" s="110"/>
      <c r="B180" s="104" t="s">
        <v>373</v>
      </c>
      <c r="C180" s="105" t="s">
        <v>374</v>
      </c>
      <c r="D180" s="104" t="s">
        <v>20</v>
      </c>
      <c r="E180" s="106" t="s">
        <v>30</v>
      </c>
      <c r="F180" s="106" t="s">
        <v>31</v>
      </c>
      <c r="G180" s="112">
        <v>1200</v>
      </c>
      <c r="H180" s="109" t="s">
        <v>26</v>
      </c>
      <c r="I180" s="106"/>
    </row>
    <row r="181">
      <c r="A181" s="110"/>
      <c r="B181" s="104" t="s">
        <v>375</v>
      </c>
      <c r="C181" s="105" t="s">
        <v>207</v>
      </c>
      <c r="D181" s="104" t="s">
        <v>48</v>
      </c>
      <c r="E181" s="106" t="s">
        <v>30</v>
      </c>
      <c r="F181" s="106" t="s">
        <v>31</v>
      </c>
      <c r="G181" s="112">
        <v>150</v>
      </c>
      <c r="H181" s="109" t="s">
        <v>26</v>
      </c>
      <c r="I181" s="106"/>
    </row>
    <row r="182">
      <c r="A182" s="114"/>
      <c r="B182" s="104" t="s">
        <v>376</v>
      </c>
      <c r="C182" s="105" t="s">
        <v>377</v>
      </c>
      <c r="D182" s="104" t="s">
        <v>378</v>
      </c>
      <c r="E182" s="106" t="s">
        <v>30</v>
      </c>
      <c r="F182" s="106" t="s">
        <v>31</v>
      </c>
      <c r="G182" s="112">
        <v>1200</v>
      </c>
      <c r="H182" s="109" t="s">
        <v>26</v>
      </c>
      <c r="I182" s="106"/>
    </row>
    <row r="183">
      <c r="A183" s="98">
        <v>10</v>
      </c>
      <c r="B183" s="98" t="s">
        <v>379</v>
      </c>
      <c r="C183" s="99" t="s">
        <v>380</v>
      </c>
      <c r="D183" s="98" t="s">
        <v>20</v>
      </c>
      <c r="E183" s="100" t="s">
        <v>21</v>
      </c>
      <c r="F183" s="100"/>
      <c r="G183" s="101" t="s">
        <v>26</v>
      </c>
      <c r="H183" s="102">
        <f>H184</f>
        <v>0</v>
      </c>
      <c r="I183" s="100" t="s">
        <v>22</v>
      </c>
    </row>
    <row r="184" ht="30" customHeight="1">
      <c r="A184" s="103"/>
      <c r="B184" s="104" t="s">
        <v>381</v>
      </c>
      <c r="C184" s="105" t="s">
        <v>24</v>
      </c>
      <c r="D184" s="104" t="s">
        <v>20</v>
      </c>
      <c r="E184" s="106" t="s">
        <v>25</v>
      </c>
      <c r="F184" s="106"/>
      <c r="G184" s="124" t="s">
        <v>26</v>
      </c>
      <c r="H184" s="108"/>
      <c r="I184" s="106" t="s">
        <v>22</v>
      </c>
    </row>
    <row r="185">
      <c r="A185" s="110"/>
      <c r="B185" s="104" t="s">
        <v>382</v>
      </c>
      <c r="C185" s="105" t="s">
        <v>383</v>
      </c>
      <c r="D185" s="104" t="s">
        <v>20</v>
      </c>
      <c r="E185" s="106" t="s">
        <v>30</v>
      </c>
      <c r="F185" s="106" t="s">
        <v>31</v>
      </c>
      <c r="G185" s="112">
        <v>360</v>
      </c>
      <c r="H185" s="109" t="s">
        <v>26</v>
      </c>
      <c r="I185" s="106"/>
    </row>
    <row r="186">
      <c r="A186" s="110"/>
      <c r="B186" s="104" t="s">
        <v>384</v>
      </c>
      <c r="C186" s="105" t="s">
        <v>385</v>
      </c>
      <c r="D186" s="104" t="s">
        <v>20</v>
      </c>
      <c r="E186" s="106" t="s">
        <v>30</v>
      </c>
      <c r="F186" s="106" t="s">
        <v>31</v>
      </c>
      <c r="G186" s="112">
        <v>2640</v>
      </c>
      <c r="H186" s="109" t="s">
        <v>26</v>
      </c>
      <c r="I186" s="106"/>
    </row>
    <row r="187">
      <c r="A187" s="110"/>
      <c r="B187" s="104" t="s">
        <v>386</v>
      </c>
      <c r="C187" s="105" t="s">
        <v>387</v>
      </c>
      <c r="D187" s="104" t="s">
        <v>126</v>
      </c>
      <c r="E187" s="106" t="s">
        <v>30</v>
      </c>
      <c r="F187" s="106" t="s">
        <v>31</v>
      </c>
      <c r="G187" s="112">
        <v>900</v>
      </c>
      <c r="H187" s="109" t="s">
        <v>26</v>
      </c>
      <c r="I187" s="106"/>
    </row>
    <row r="188">
      <c r="A188" s="110"/>
      <c r="B188" s="104" t="s">
        <v>388</v>
      </c>
      <c r="C188" s="105" t="s">
        <v>389</v>
      </c>
      <c r="D188" s="104" t="s">
        <v>65</v>
      </c>
      <c r="E188" s="106" t="s">
        <v>30</v>
      </c>
      <c r="F188" s="106" t="s">
        <v>31</v>
      </c>
      <c r="G188" s="112">
        <v>1920</v>
      </c>
      <c r="H188" s="109" t="s">
        <v>26</v>
      </c>
      <c r="I188" s="106"/>
    </row>
    <row r="189">
      <c r="A189" s="110"/>
      <c r="B189" s="104" t="s">
        <v>390</v>
      </c>
      <c r="C189" s="105" t="s">
        <v>391</v>
      </c>
      <c r="D189" s="104" t="s">
        <v>38</v>
      </c>
      <c r="E189" s="106" t="s">
        <v>30</v>
      </c>
      <c r="F189" s="106" t="s">
        <v>31</v>
      </c>
      <c r="G189" s="112">
        <v>660</v>
      </c>
      <c r="H189" s="109" t="s">
        <v>26</v>
      </c>
      <c r="I189" s="106"/>
    </row>
    <row r="190">
      <c r="A190" s="110"/>
      <c r="B190" s="104" t="s">
        <v>392</v>
      </c>
      <c r="C190" s="105" t="s">
        <v>393</v>
      </c>
      <c r="D190" s="104" t="s">
        <v>126</v>
      </c>
      <c r="E190" s="106" t="s">
        <v>30</v>
      </c>
      <c r="F190" s="106" t="s">
        <v>31</v>
      </c>
      <c r="G190" s="112">
        <v>960</v>
      </c>
      <c r="H190" s="109" t="s">
        <v>26</v>
      </c>
      <c r="I190" s="106"/>
    </row>
    <row r="191">
      <c r="A191" s="110"/>
      <c r="B191" s="104" t="s">
        <v>394</v>
      </c>
      <c r="C191" s="105" t="s">
        <v>395</v>
      </c>
      <c r="D191" s="104" t="s">
        <v>126</v>
      </c>
      <c r="E191" s="106" t="s">
        <v>30</v>
      </c>
      <c r="F191" s="106" t="s">
        <v>31</v>
      </c>
      <c r="G191" s="112">
        <v>960</v>
      </c>
      <c r="H191" s="109" t="s">
        <v>26</v>
      </c>
      <c r="I191" s="106"/>
    </row>
    <row r="192">
      <c r="A192" s="114"/>
      <c r="B192" s="104" t="s">
        <v>396</v>
      </c>
      <c r="C192" s="105" t="s">
        <v>397</v>
      </c>
      <c r="D192" s="104" t="s">
        <v>126</v>
      </c>
      <c r="E192" s="106" t="s">
        <v>30</v>
      </c>
      <c r="F192" s="106" t="s">
        <v>31</v>
      </c>
      <c r="G192" s="112">
        <v>600</v>
      </c>
      <c r="H192" s="109" t="s">
        <v>26</v>
      </c>
      <c r="I192" s="106"/>
    </row>
    <row r="193">
      <c r="A193" s="98">
        <v>11</v>
      </c>
      <c r="B193" s="98" t="s">
        <v>398</v>
      </c>
      <c r="C193" s="99" t="s">
        <v>399</v>
      </c>
      <c r="D193" s="98" t="s">
        <v>20</v>
      </c>
      <c r="E193" s="100" t="s">
        <v>21</v>
      </c>
      <c r="F193" s="100"/>
      <c r="G193" s="101" t="s">
        <v>26</v>
      </c>
      <c r="H193" s="102">
        <f>H194</f>
        <v>0</v>
      </c>
      <c r="I193" s="100" t="s">
        <v>22</v>
      </c>
    </row>
    <row r="194" ht="30" customHeight="1">
      <c r="A194" s="103"/>
      <c r="B194" s="104" t="s">
        <v>400</v>
      </c>
      <c r="C194" s="105" t="s">
        <v>24</v>
      </c>
      <c r="D194" s="104" t="s">
        <v>20</v>
      </c>
      <c r="E194" s="106" t="s">
        <v>25</v>
      </c>
      <c r="F194" s="106"/>
      <c r="G194" s="124" t="s">
        <v>26</v>
      </c>
      <c r="H194" s="108"/>
      <c r="I194" s="106" t="s">
        <v>22</v>
      </c>
    </row>
    <row r="195">
      <c r="A195" s="110"/>
      <c r="B195" s="104" t="s">
        <v>401</v>
      </c>
      <c r="C195" s="105" t="s">
        <v>402</v>
      </c>
      <c r="D195" s="104" t="s">
        <v>126</v>
      </c>
      <c r="E195" s="106" t="s">
        <v>30</v>
      </c>
      <c r="F195" s="106" t="s">
        <v>31</v>
      </c>
      <c r="G195" s="112">
        <v>4200</v>
      </c>
      <c r="H195" s="109" t="s">
        <v>26</v>
      </c>
      <c r="I195" s="106"/>
    </row>
    <row r="196">
      <c r="A196" s="110"/>
      <c r="B196" s="116" t="s">
        <v>403</v>
      </c>
      <c r="C196" s="129" t="s">
        <v>404</v>
      </c>
      <c r="D196" s="116" t="s">
        <v>126</v>
      </c>
      <c r="E196" s="130" t="s">
        <v>30</v>
      </c>
      <c r="F196" s="130" t="s">
        <v>31</v>
      </c>
      <c r="G196" s="131" t="s">
        <v>741</v>
      </c>
      <c r="H196" s="132" t="s">
        <v>26</v>
      </c>
      <c r="I196" s="132" t="s">
        <v>26</v>
      </c>
    </row>
    <row r="197">
      <c r="A197" s="110"/>
      <c r="B197" s="104" t="s">
        <v>405</v>
      </c>
      <c r="C197" s="105" t="s">
        <v>406</v>
      </c>
      <c r="D197" s="104" t="s">
        <v>126</v>
      </c>
      <c r="E197" s="106" t="s">
        <v>30</v>
      </c>
      <c r="F197" s="106" t="s">
        <v>31</v>
      </c>
      <c r="G197" s="112">
        <v>360</v>
      </c>
      <c r="H197" s="109" t="s">
        <v>26</v>
      </c>
      <c r="I197" s="106"/>
    </row>
    <row r="198">
      <c r="A198" s="110"/>
      <c r="B198" s="104" t="s">
        <v>407</v>
      </c>
      <c r="C198" s="105" t="s">
        <v>408</v>
      </c>
      <c r="D198" s="104" t="s">
        <v>20</v>
      </c>
      <c r="E198" s="106" t="s">
        <v>30</v>
      </c>
      <c r="F198" s="106" t="s">
        <v>31</v>
      </c>
      <c r="G198" s="112">
        <v>240</v>
      </c>
      <c r="H198" s="109" t="s">
        <v>26</v>
      </c>
      <c r="I198" s="106"/>
    </row>
    <row r="199">
      <c r="A199" s="110"/>
      <c r="B199" s="104" t="s">
        <v>409</v>
      </c>
      <c r="C199" s="105" t="s">
        <v>410</v>
      </c>
      <c r="D199" s="104" t="s">
        <v>65</v>
      </c>
      <c r="E199" s="106" t="s">
        <v>30</v>
      </c>
      <c r="F199" s="106" t="s">
        <v>31</v>
      </c>
      <c r="G199" s="112">
        <v>600</v>
      </c>
      <c r="H199" s="109" t="s">
        <v>26</v>
      </c>
      <c r="I199" s="106"/>
    </row>
    <row r="200">
      <c r="A200" s="110"/>
      <c r="B200" s="104" t="s">
        <v>411</v>
      </c>
      <c r="C200" s="105" t="s">
        <v>412</v>
      </c>
      <c r="D200" s="104" t="s">
        <v>126</v>
      </c>
      <c r="E200" s="106" t="s">
        <v>30</v>
      </c>
      <c r="F200" s="106" t="s">
        <v>31</v>
      </c>
      <c r="G200" s="112">
        <v>900</v>
      </c>
      <c r="H200" s="109" t="s">
        <v>26</v>
      </c>
      <c r="I200" s="106"/>
    </row>
    <row r="201">
      <c r="A201" s="110"/>
      <c r="B201" s="104" t="s">
        <v>413</v>
      </c>
      <c r="C201" s="105" t="s">
        <v>414</v>
      </c>
      <c r="D201" s="104" t="s">
        <v>20</v>
      </c>
      <c r="E201" s="106" t="s">
        <v>30</v>
      </c>
      <c r="F201" s="106" t="s">
        <v>31</v>
      </c>
      <c r="G201" s="112">
        <v>660</v>
      </c>
      <c r="H201" s="109" t="s">
        <v>26</v>
      </c>
      <c r="I201" s="106"/>
    </row>
    <row r="202">
      <c r="A202" s="110"/>
      <c r="B202" s="104" t="s">
        <v>415</v>
      </c>
      <c r="C202" s="105" t="s">
        <v>416</v>
      </c>
      <c r="D202" s="104" t="s">
        <v>20</v>
      </c>
      <c r="E202" s="106" t="s">
        <v>30</v>
      </c>
      <c r="F202" s="106" t="s">
        <v>31</v>
      </c>
      <c r="G202" s="112">
        <v>1200</v>
      </c>
      <c r="H202" s="109" t="s">
        <v>26</v>
      </c>
      <c r="I202" s="106"/>
    </row>
    <row r="203">
      <c r="A203" s="110"/>
      <c r="B203" s="104" t="s">
        <v>417</v>
      </c>
      <c r="C203" s="105" t="s">
        <v>418</v>
      </c>
      <c r="D203" s="104" t="s">
        <v>20</v>
      </c>
      <c r="E203" s="106" t="s">
        <v>30</v>
      </c>
      <c r="F203" s="106" t="s">
        <v>31</v>
      </c>
      <c r="G203" s="112">
        <v>660</v>
      </c>
      <c r="H203" s="109" t="s">
        <v>26</v>
      </c>
      <c r="I203" s="106"/>
    </row>
    <row r="204">
      <c r="A204" s="110"/>
      <c r="B204" s="104" t="s">
        <v>419</v>
      </c>
      <c r="C204" s="105" t="s">
        <v>420</v>
      </c>
      <c r="D204" s="104" t="s">
        <v>20</v>
      </c>
      <c r="E204" s="106" t="s">
        <v>30</v>
      </c>
      <c r="F204" s="106" t="s">
        <v>31</v>
      </c>
      <c r="G204" s="112">
        <v>600</v>
      </c>
      <c r="H204" s="109" t="s">
        <v>26</v>
      </c>
      <c r="I204" s="106"/>
    </row>
    <row r="205">
      <c r="A205" s="110"/>
      <c r="B205" s="104" t="s">
        <v>421</v>
      </c>
      <c r="C205" s="105" t="s">
        <v>422</v>
      </c>
      <c r="D205" s="104" t="s">
        <v>20</v>
      </c>
      <c r="E205" s="106" t="s">
        <v>30</v>
      </c>
      <c r="F205" s="106" t="s">
        <v>31</v>
      </c>
      <c r="G205" s="112">
        <v>660</v>
      </c>
      <c r="H205" s="109" t="s">
        <v>26</v>
      </c>
      <c r="I205" s="106"/>
    </row>
    <row r="206">
      <c r="A206" s="110"/>
      <c r="B206" s="104" t="s">
        <v>423</v>
      </c>
      <c r="C206" s="105" t="s">
        <v>424</v>
      </c>
      <c r="D206" s="104" t="s">
        <v>20</v>
      </c>
      <c r="E206" s="106" t="s">
        <v>30</v>
      </c>
      <c r="F206" s="106" t="s">
        <v>31</v>
      </c>
      <c r="G206" s="112">
        <v>1320</v>
      </c>
      <c r="H206" s="109" t="s">
        <v>26</v>
      </c>
      <c r="I206" s="106"/>
    </row>
    <row r="207">
      <c r="A207" s="110"/>
      <c r="B207" s="104" t="s">
        <v>425</v>
      </c>
      <c r="C207" s="105" t="s">
        <v>426</v>
      </c>
      <c r="D207" s="104" t="s">
        <v>20</v>
      </c>
      <c r="E207" s="106" t="s">
        <v>30</v>
      </c>
      <c r="F207" s="106" t="s">
        <v>31</v>
      </c>
      <c r="G207" s="112">
        <v>1320</v>
      </c>
      <c r="H207" s="109" t="s">
        <v>26</v>
      </c>
      <c r="I207" s="106"/>
    </row>
    <row r="208">
      <c r="A208" s="110"/>
      <c r="B208" s="104" t="s">
        <v>427</v>
      </c>
      <c r="C208" s="105" t="s">
        <v>428</v>
      </c>
      <c r="D208" s="104" t="s">
        <v>20</v>
      </c>
      <c r="E208" s="106" t="s">
        <v>30</v>
      </c>
      <c r="F208" s="106" t="s">
        <v>31</v>
      </c>
      <c r="G208" s="112">
        <v>540</v>
      </c>
      <c r="H208" s="109" t="s">
        <v>26</v>
      </c>
      <c r="I208" s="106"/>
    </row>
    <row r="209">
      <c r="A209" s="110"/>
      <c r="B209" s="104" t="s">
        <v>429</v>
      </c>
      <c r="C209" s="105" t="s">
        <v>430</v>
      </c>
      <c r="D209" s="104" t="s">
        <v>20</v>
      </c>
      <c r="E209" s="106" t="s">
        <v>30</v>
      </c>
      <c r="F209" s="106" t="s">
        <v>31</v>
      </c>
      <c r="G209" s="112">
        <v>240</v>
      </c>
      <c r="H209" s="109" t="s">
        <v>26</v>
      </c>
      <c r="I209" s="106"/>
    </row>
    <row r="210">
      <c r="A210" s="110"/>
      <c r="B210" s="104" t="s">
        <v>431</v>
      </c>
      <c r="C210" s="105" t="s">
        <v>432</v>
      </c>
      <c r="D210" s="104" t="s">
        <v>20</v>
      </c>
      <c r="E210" s="106" t="s">
        <v>30</v>
      </c>
      <c r="F210" s="106" t="s">
        <v>31</v>
      </c>
      <c r="G210" s="112">
        <v>1800</v>
      </c>
      <c r="H210" s="109" t="s">
        <v>26</v>
      </c>
      <c r="I210" s="106"/>
    </row>
    <row r="211">
      <c r="A211" s="114"/>
      <c r="B211" s="104" t="s">
        <v>433</v>
      </c>
      <c r="C211" s="105" t="s">
        <v>434</v>
      </c>
      <c r="D211" s="104" t="s">
        <v>20</v>
      </c>
      <c r="E211" s="106" t="s">
        <v>30</v>
      </c>
      <c r="F211" s="106" t="s">
        <v>31</v>
      </c>
      <c r="G211" s="112">
        <v>960</v>
      </c>
      <c r="H211" s="109" t="s">
        <v>26</v>
      </c>
      <c r="I211" s="106"/>
    </row>
    <row r="212">
      <c r="A212" s="98">
        <v>12</v>
      </c>
      <c r="B212" s="98" t="s">
        <v>435</v>
      </c>
      <c r="C212" s="99" t="s">
        <v>436</v>
      </c>
      <c r="D212" s="98" t="s">
        <v>20</v>
      </c>
      <c r="E212" s="100" t="s">
        <v>21</v>
      </c>
      <c r="F212" s="100"/>
      <c r="G212" s="101" t="s">
        <v>26</v>
      </c>
      <c r="H212" s="102">
        <f>H213</f>
        <v>0</v>
      </c>
      <c r="I212" s="100" t="s">
        <v>22</v>
      </c>
    </row>
    <row r="213" ht="29.25" customHeight="1">
      <c r="A213" s="103"/>
      <c r="B213" s="104" t="s">
        <v>437</v>
      </c>
      <c r="C213" s="105" t="s">
        <v>24</v>
      </c>
      <c r="D213" s="104" t="s">
        <v>20</v>
      </c>
      <c r="E213" s="106" t="s">
        <v>25</v>
      </c>
      <c r="F213" s="106"/>
      <c r="G213" s="124" t="s">
        <v>26</v>
      </c>
      <c r="H213" s="108"/>
      <c r="I213" s="106" t="s">
        <v>22</v>
      </c>
    </row>
    <row r="214">
      <c r="A214" s="110"/>
      <c r="B214" s="104" t="s">
        <v>438</v>
      </c>
      <c r="C214" s="105" t="s">
        <v>439</v>
      </c>
      <c r="D214" s="104" t="s">
        <v>20</v>
      </c>
      <c r="E214" s="106" t="s">
        <v>30</v>
      </c>
      <c r="F214" s="106" t="s">
        <v>31</v>
      </c>
      <c r="G214" s="112">
        <v>900</v>
      </c>
      <c r="H214" s="109" t="s">
        <v>26</v>
      </c>
      <c r="I214" s="106"/>
    </row>
    <row r="215">
      <c r="A215" s="110"/>
      <c r="B215" s="104" t="s">
        <v>440</v>
      </c>
      <c r="C215" s="108" t="s">
        <v>441</v>
      </c>
      <c r="D215" s="104" t="s">
        <v>20</v>
      </c>
      <c r="E215" s="106" t="s">
        <v>30</v>
      </c>
      <c r="F215" s="106" t="s">
        <v>31</v>
      </c>
      <c r="G215" s="112">
        <v>1800</v>
      </c>
      <c r="H215" s="109" t="s">
        <v>26</v>
      </c>
      <c r="I215" s="106"/>
    </row>
    <row r="216">
      <c r="A216" s="110"/>
      <c r="B216" s="104" t="s">
        <v>442</v>
      </c>
      <c r="C216" s="105" t="s">
        <v>443</v>
      </c>
      <c r="D216" s="104" t="s">
        <v>20</v>
      </c>
      <c r="E216" s="106" t="s">
        <v>30</v>
      </c>
      <c r="F216" s="106" t="s">
        <v>31</v>
      </c>
      <c r="G216" s="112">
        <v>900</v>
      </c>
      <c r="H216" s="109" t="s">
        <v>26</v>
      </c>
      <c r="I216" s="106"/>
    </row>
    <row r="217">
      <c r="A217" s="110"/>
      <c r="B217" s="104" t="s">
        <v>444</v>
      </c>
      <c r="C217" s="105" t="s">
        <v>445</v>
      </c>
      <c r="D217" s="104" t="s">
        <v>126</v>
      </c>
      <c r="E217" s="106" t="s">
        <v>30</v>
      </c>
      <c r="F217" s="106" t="s">
        <v>31</v>
      </c>
      <c r="G217" s="112">
        <v>360</v>
      </c>
      <c r="H217" s="109" t="s">
        <v>26</v>
      </c>
      <c r="I217" s="106"/>
    </row>
    <row r="218">
      <c r="A218" s="110"/>
      <c r="B218" s="104" t="s">
        <v>446</v>
      </c>
      <c r="C218" s="105" t="s">
        <v>447</v>
      </c>
      <c r="D218" s="104" t="s">
        <v>448</v>
      </c>
      <c r="E218" s="106" t="s">
        <v>30</v>
      </c>
      <c r="F218" s="106" t="s">
        <v>31</v>
      </c>
      <c r="G218" s="112">
        <v>12000</v>
      </c>
      <c r="H218" s="109" t="s">
        <v>26</v>
      </c>
      <c r="I218" s="106"/>
    </row>
    <row r="219">
      <c r="A219" s="114"/>
      <c r="B219" s="104" t="s">
        <v>449</v>
      </c>
      <c r="C219" s="105" t="s">
        <v>450</v>
      </c>
      <c r="D219" s="104" t="s">
        <v>20</v>
      </c>
      <c r="E219" s="106" t="s">
        <v>30</v>
      </c>
      <c r="F219" s="106" t="s">
        <v>31</v>
      </c>
      <c r="G219" s="112">
        <v>600</v>
      </c>
      <c r="H219" s="109" t="s">
        <v>26</v>
      </c>
      <c r="I219" s="106"/>
    </row>
    <row r="220">
      <c r="A220" s="98">
        <v>13</v>
      </c>
      <c r="B220" s="98" t="s">
        <v>451</v>
      </c>
      <c r="C220" s="99" t="s">
        <v>452</v>
      </c>
      <c r="D220" s="98" t="s">
        <v>20</v>
      </c>
      <c r="E220" s="100" t="s">
        <v>30</v>
      </c>
      <c r="F220" s="100" t="s">
        <v>31</v>
      </c>
      <c r="G220" s="101" t="s">
        <v>26</v>
      </c>
      <c r="H220" s="102" t="s">
        <v>26</v>
      </c>
      <c r="I220" s="100" t="s">
        <v>22</v>
      </c>
    </row>
    <row r="221">
      <c r="A221" s="103"/>
      <c r="B221" s="104" t="s">
        <v>453</v>
      </c>
      <c r="C221" s="129" t="s">
        <v>454</v>
      </c>
      <c r="D221" s="116" t="s">
        <v>38</v>
      </c>
      <c r="E221" s="130" t="s">
        <v>30</v>
      </c>
      <c r="F221" s="130" t="s">
        <v>31</v>
      </c>
      <c r="G221" s="112">
        <v>360</v>
      </c>
      <c r="H221" s="132" t="s">
        <v>26</v>
      </c>
      <c r="I221" s="106"/>
    </row>
    <row r="222">
      <c r="A222" s="110"/>
      <c r="B222" s="104" t="s">
        <v>455</v>
      </c>
      <c r="C222" s="129" t="s">
        <v>456</v>
      </c>
      <c r="D222" s="116" t="s">
        <v>20</v>
      </c>
      <c r="E222" s="130" t="s">
        <v>30</v>
      </c>
      <c r="F222" s="130" t="s">
        <v>31</v>
      </c>
      <c r="G222" s="112">
        <v>720</v>
      </c>
      <c r="H222" s="132" t="s">
        <v>26</v>
      </c>
      <c r="I222" s="106"/>
    </row>
    <row r="223">
      <c r="A223" s="110"/>
      <c r="B223" s="104" t="s">
        <v>457</v>
      </c>
      <c r="C223" s="129" t="s">
        <v>458</v>
      </c>
      <c r="D223" s="116" t="s">
        <v>20</v>
      </c>
      <c r="E223" s="130" t="s">
        <v>30</v>
      </c>
      <c r="F223" s="130" t="s">
        <v>31</v>
      </c>
      <c r="G223" s="112">
        <v>360</v>
      </c>
      <c r="H223" s="132" t="s">
        <v>26</v>
      </c>
      <c r="I223" s="106"/>
    </row>
    <row r="224">
      <c r="A224" s="110"/>
      <c r="B224" s="104" t="s">
        <v>459</v>
      </c>
      <c r="C224" s="129" t="s">
        <v>460</v>
      </c>
      <c r="D224" s="116" t="s">
        <v>38</v>
      </c>
      <c r="E224" s="130" t="s">
        <v>30</v>
      </c>
      <c r="F224" s="130" t="s">
        <v>31</v>
      </c>
      <c r="G224" s="112">
        <v>600</v>
      </c>
      <c r="H224" s="132" t="s">
        <v>26</v>
      </c>
      <c r="I224" s="106"/>
    </row>
    <row r="225">
      <c r="A225" s="110"/>
      <c r="B225" s="104" t="s">
        <v>461</v>
      </c>
      <c r="C225" s="129" t="s">
        <v>462</v>
      </c>
      <c r="D225" s="116" t="s">
        <v>38</v>
      </c>
      <c r="E225" s="130" t="s">
        <v>30</v>
      </c>
      <c r="F225" s="130" t="s">
        <v>31</v>
      </c>
      <c r="G225" s="112">
        <v>900</v>
      </c>
      <c r="H225" s="132" t="s">
        <v>26</v>
      </c>
      <c r="I225" s="106"/>
    </row>
    <row r="226">
      <c r="A226" s="110"/>
      <c r="B226" s="104" t="s">
        <v>463</v>
      </c>
      <c r="C226" s="129" t="s">
        <v>464</v>
      </c>
      <c r="D226" s="116" t="s">
        <v>38</v>
      </c>
      <c r="E226" s="130" t="s">
        <v>30</v>
      </c>
      <c r="F226" s="130" t="s">
        <v>31</v>
      </c>
      <c r="G226" s="112">
        <v>360</v>
      </c>
      <c r="H226" s="132" t="s">
        <v>26</v>
      </c>
      <c r="I226" s="106"/>
    </row>
    <row r="227">
      <c r="A227" s="110"/>
      <c r="B227" s="104" t="s">
        <v>465</v>
      </c>
      <c r="C227" s="129" t="s">
        <v>466</v>
      </c>
      <c r="D227" s="116" t="s">
        <v>129</v>
      </c>
      <c r="E227" s="130" t="s">
        <v>30</v>
      </c>
      <c r="F227" s="130" t="s">
        <v>31</v>
      </c>
      <c r="G227" s="112">
        <v>600</v>
      </c>
      <c r="H227" s="132" t="s">
        <v>26</v>
      </c>
      <c r="I227" s="106"/>
    </row>
    <row r="228">
      <c r="A228" s="114"/>
      <c r="B228" s="104" t="s">
        <v>467</v>
      </c>
      <c r="C228" s="129" t="s">
        <v>468</v>
      </c>
      <c r="D228" s="116" t="s">
        <v>38</v>
      </c>
      <c r="E228" s="130" t="s">
        <v>30</v>
      </c>
      <c r="F228" s="130" t="s">
        <v>31</v>
      </c>
      <c r="G228" s="112">
        <v>240</v>
      </c>
      <c r="H228" s="132" t="s">
        <v>26</v>
      </c>
      <c r="I228" s="106"/>
    </row>
    <row r="229">
      <c r="A229" s="98">
        <v>14</v>
      </c>
      <c r="B229" s="98" t="s">
        <v>469</v>
      </c>
      <c r="C229" s="99" t="s">
        <v>470</v>
      </c>
      <c r="D229" s="98" t="s">
        <v>20</v>
      </c>
      <c r="E229" s="100" t="s">
        <v>30</v>
      </c>
      <c r="F229" s="100" t="s">
        <v>31</v>
      </c>
      <c r="G229" s="101" t="s">
        <v>26</v>
      </c>
      <c r="H229" s="102" t="s">
        <v>22</v>
      </c>
      <c r="I229" s="100" t="s">
        <v>22</v>
      </c>
    </row>
    <row r="230">
      <c r="A230" s="103"/>
      <c r="B230" s="104" t="s">
        <v>471</v>
      </c>
      <c r="C230" s="105" t="s">
        <v>472</v>
      </c>
      <c r="D230" s="104" t="s">
        <v>20</v>
      </c>
      <c r="E230" s="106" t="s">
        <v>30</v>
      </c>
      <c r="F230" s="106" t="s">
        <v>31</v>
      </c>
      <c r="G230" s="112">
        <v>1560</v>
      </c>
      <c r="H230" s="109" t="s">
        <v>26</v>
      </c>
      <c r="I230" s="106"/>
    </row>
    <row r="231">
      <c r="A231" s="110"/>
      <c r="B231" s="104" t="s">
        <v>473</v>
      </c>
      <c r="C231" s="105" t="s">
        <v>474</v>
      </c>
      <c r="D231" s="104" t="s">
        <v>20</v>
      </c>
      <c r="E231" s="106" t="s">
        <v>30</v>
      </c>
      <c r="F231" s="106" t="s">
        <v>31</v>
      </c>
      <c r="G231" s="112">
        <v>1200</v>
      </c>
      <c r="H231" s="109" t="s">
        <v>26</v>
      </c>
      <c r="I231" s="106"/>
    </row>
    <row r="232">
      <c r="A232" s="110"/>
      <c r="B232" s="104" t="s">
        <v>475</v>
      </c>
      <c r="C232" s="105" t="s">
        <v>476</v>
      </c>
      <c r="D232" s="104" t="s">
        <v>20</v>
      </c>
      <c r="E232" s="106" t="s">
        <v>30</v>
      </c>
      <c r="F232" s="106" t="s">
        <v>31</v>
      </c>
      <c r="G232" s="112">
        <v>900</v>
      </c>
      <c r="H232" s="109" t="s">
        <v>26</v>
      </c>
      <c r="I232" s="106"/>
    </row>
    <row r="233">
      <c r="A233" s="110"/>
      <c r="B233" s="104" t="s">
        <v>477</v>
      </c>
      <c r="C233" s="105" t="s">
        <v>478</v>
      </c>
      <c r="D233" s="104" t="s">
        <v>20</v>
      </c>
      <c r="E233" s="106" t="s">
        <v>30</v>
      </c>
      <c r="F233" s="106" t="s">
        <v>31</v>
      </c>
      <c r="G233" s="112">
        <v>600</v>
      </c>
      <c r="H233" s="109" t="s">
        <v>26</v>
      </c>
      <c r="I233" s="106"/>
    </row>
    <row r="234">
      <c r="A234" s="110"/>
      <c r="B234" s="104" t="s">
        <v>479</v>
      </c>
      <c r="C234" s="105" t="s">
        <v>480</v>
      </c>
      <c r="D234" s="104" t="s">
        <v>20</v>
      </c>
      <c r="E234" s="106" t="s">
        <v>30</v>
      </c>
      <c r="F234" s="106" t="s">
        <v>31</v>
      </c>
      <c r="G234" s="112">
        <v>1560</v>
      </c>
      <c r="H234" s="109" t="s">
        <v>26</v>
      </c>
      <c r="I234" s="106"/>
    </row>
    <row r="235">
      <c r="A235" s="110"/>
      <c r="B235" s="104" t="s">
        <v>481</v>
      </c>
      <c r="C235" s="105" t="s">
        <v>482</v>
      </c>
      <c r="D235" s="104" t="s">
        <v>20</v>
      </c>
      <c r="E235" s="106" t="s">
        <v>30</v>
      </c>
      <c r="F235" s="106" t="s">
        <v>31</v>
      </c>
      <c r="G235" s="112">
        <v>1560</v>
      </c>
      <c r="H235" s="109" t="s">
        <v>26</v>
      </c>
      <c r="I235" s="106"/>
    </row>
    <row r="236">
      <c r="A236" s="114"/>
      <c r="B236" s="104" t="s">
        <v>483</v>
      </c>
      <c r="C236" s="105" t="s">
        <v>484</v>
      </c>
      <c r="D236" s="104" t="s">
        <v>20</v>
      </c>
      <c r="E236" s="106" t="s">
        <v>30</v>
      </c>
      <c r="F236" s="106" t="s">
        <v>31</v>
      </c>
      <c r="G236" s="112">
        <v>2400</v>
      </c>
      <c r="H236" s="109" t="s">
        <v>26</v>
      </c>
      <c r="I236" s="106"/>
    </row>
    <row r="237">
      <c r="A237" s="98">
        <v>15</v>
      </c>
      <c r="B237" s="98" t="s">
        <v>485</v>
      </c>
      <c r="C237" s="99" t="s">
        <v>486</v>
      </c>
      <c r="D237" s="98" t="s">
        <v>20</v>
      </c>
      <c r="E237" s="100" t="s">
        <v>30</v>
      </c>
      <c r="F237" s="100" t="s">
        <v>31</v>
      </c>
      <c r="G237" s="101" t="s">
        <v>26</v>
      </c>
      <c r="H237" s="102" t="s">
        <v>26</v>
      </c>
      <c r="I237" s="100" t="s">
        <v>22</v>
      </c>
    </row>
    <row r="238">
      <c r="A238" s="115"/>
      <c r="B238" s="116" t="s">
        <v>487</v>
      </c>
      <c r="C238" s="105" t="s">
        <v>488</v>
      </c>
      <c r="D238" s="104" t="s">
        <v>29</v>
      </c>
      <c r="E238" s="106" t="s">
        <v>30</v>
      </c>
      <c r="F238" s="106" t="s">
        <v>31</v>
      </c>
      <c r="G238" s="124" t="s">
        <v>26</v>
      </c>
      <c r="H238" s="109" t="s">
        <v>26</v>
      </c>
      <c r="I238" s="106" t="s">
        <v>22</v>
      </c>
    </row>
    <row r="239">
      <c r="A239" s="117"/>
      <c r="B239" s="116" t="s">
        <v>489</v>
      </c>
      <c r="C239" s="105" t="s">
        <v>490</v>
      </c>
      <c r="D239" s="104" t="s">
        <v>491</v>
      </c>
      <c r="E239" s="106" t="s">
        <v>30</v>
      </c>
      <c r="F239" s="106" t="s">
        <v>31</v>
      </c>
      <c r="G239" s="112">
        <v>3600</v>
      </c>
      <c r="H239" s="109" t="s">
        <v>26</v>
      </c>
      <c r="I239" s="106"/>
    </row>
    <row r="240">
      <c r="A240" s="117"/>
      <c r="B240" s="116" t="s">
        <v>492</v>
      </c>
      <c r="C240" s="105" t="s">
        <v>493</v>
      </c>
      <c r="D240" s="104" t="s">
        <v>70</v>
      </c>
      <c r="E240" s="106" t="s">
        <v>30</v>
      </c>
      <c r="F240" s="106" t="s">
        <v>31</v>
      </c>
      <c r="G240" s="112">
        <v>26400</v>
      </c>
      <c r="H240" s="109" t="s">
        <v>26</v>
      </c>
      <c r="I240" s="106"/>
    </row>
    <row r="241">
      <c r="A241" s="122"/>
      <c r="B241" s="116" t="s">
        <v>494</v>
      </c>
      <c r="C241" s="105" t="s">
        <v>495</v>
      </c>
      <c r="D241" s="104" t="s">
        <v>491</v>
      </c>
      <c r="E241" s="106" t="s">
        <v>30</v>
      </c>
      <c r="F241" s="106" t="s">
        <v>31</v>
      </c>
      <c r="G241" s="112">
        <v>6000</v>
      </c>
      <c r="H241" s="109" t="s">
        <v>26</v>
      </c>
      <c r="I241" s="106"/>
    </row>
    <row r="242">
      <c r="A242" s="98">
        <v>16</v>
      </c>
      <c r="B242" s="98" t="s">
        <v>496</v>
      </c>
      <c r="C242" s="99" t="s">
        <v>497</v>
      </c>
      <c r="D242" s="98" t="s">
        <v>20</v>
      </c>
      <c r="E242" s="100" t="s">
        <v>30</v>
      </c>
      <c r="F242" s="100" t="s">
        <v>31</v>
      </c>
      <c r="G242" s="101" t="s">
        <v>26</v>
      </c>
      <c r="H242" s="102" t="s">
        <v>26</v>
      </c>
      <c r="I242" s="100" t="s">
        <v>22</v>
      </c>
    </row>
    <row r="243">
      <c r="A243" s="123"/>
      <c r="B243" s="104" t="s">
        <v>498</v>
      </c>
      <c r="C243" s="105" t="s">
        <v>499</v>
      </c>
      <c r="D243" s="104" t="s">
        <v>500</v>
      </c>
      <c r="E243" s="106" t="s">
        <v>30</v>
      </c>
      <c r="F243" s="106" t="s">
        <v>31</v>
      </c>
      <c r="G243" s="112">
        <v>1800</v>
      </c>
      <c r="H243" s="109" t="s">
        <v>26</v>
      </c>
      <c r="I243" s="106"/>
    </row>
    <row r="244">
      <c r="A244" s="125"/>
      <c r="B244" s="104" t="s">
        <v>501</v>
      </c>
      <c r="C244" s="133" t="s">
        <v>502</v>
      </c>
      <c r="D244" s="104" t="s">
        <v>500</v>
      </c>
      <c r="E244" s="106" t="s">
        <v>30</v>
      </c>
      <c r="F244" s="106" t="s">
        <v>31</v>
      </c>
      <c r="G244" s="112">
        <v>24</v>
      </c>
      <c r="H244" s="109" t="s">
        <v>26</v>
      </c>
      <c r="I244" s="106"/>
    </row>
    <row r="245">
      <c r="A245" s="126"/>
      <c r="B245" s="104" t="s">
        <v>503</v>
      </c>
      <c r="C245" s="133" t="s">
        <v>504</v>
      </c>
      <c r="D245" s="104" t="s">
        <v>500</v>
      </c>
      <c r="E245" s="106" t="s">
        <v>30</v>
      </c>
      <c r="F245" s="106" t="s">
        <v>31</v>
      </c>
      <c r="G245" s="112">
        <v>6</v>
      </c>
      <c r="H245" s="109" t="s">
        <v>26</v>
      </c>
      <c r="I245" s="106"/>
    </row>
    <row r="246">
      <c r="A246" s="98">
        <v>17</v>
      </c>
      <c r="B246" s="98" t="s">
        <v>505</v>
      </c>
      <c r="C246" s="99" t="s">
        <v>506</v>
      </c>
      <c r="D246" s="98" t="s">
        <v>20</v>
      </c>
      <c r="E246" s="100" t="s">
        <v>30</v>
      </c>
      <c r="F246" s="100" t="s">
        <v>31</v>
      </c>
      <c r="G246" s="101" t="s">
        <v>26</v>
      </c>
      <c r="H246" s="102" t="s">
        <v>26</v>
      </c>
      <c r="I246" s="100" t="s">
        <v>22</v>
      </c>
    </row>
    <row r="247">
      <c r="A247" s="134"/>
      <c r="B247" s="104" t="s">
        <v>507</v>
      </c>
      <c r="C247" s="105" t="s">
        <v>508</v>
      </c>
      <c r="D247" s="104" t="s">
        <v>129</v>
      </c>
      <c r="E247" s="106" t="s">
        <v>30</v>
      </c>
      <c r="F247" s="106" t="s">
        <v>31</v>
      </c>
      <c r="G247" s="112">
        <v>420</v>
      </c>
      <c r="H247" s="109" t="s">
        <v>26</v>
      </c>
      <c r="I247" s="106"/>
    </row>
    <row r="248">
      <c r="A248" s="135"/>
      <c r="B248" s="104" t="s">
        <v>509</v>
      </c>
      <c r="C248" s="105" t="s">
        <v>510</v>
      </c>
      <c r="D248" s="104" t="s">
        <v>500</v>
      </c>
      <c r="E248" s="106" t="s">
        <v>30</v>
      </c>
      <c r="F248" s="106" t="s">
        <v>31</v>
      </c>
      <c r="G248" s="112">
        <v>1200</v>
      </c>
      <c r="H248" s="109" t="s">
        <v>26</v>
      </c>
      <c r="I248" s="106"/>
    </row>
    <row r="249">
      <c r="A249" s="135"/>
      <c r="B249" s="104" t="s">
        <v>511</v>
      </c>
      <c r="C249" s="105" t="s">
        <v>512</v>
      </c>
      <c r="D249" s="104" t="s">
        <v>500</v>
      </c>
      <c r="E249" s="106" t="s">
        <v>30</v>
      </c>
      <c r="F249" s="106" t="s">
        <v>31</v>
      </c>
      <c r="G249" s="112">
        <v>1020</v>
      </c>
      <c r="H249" s="109" t="s">
        <v>26</v>
      </c>
      <c r="I249" s="106"/>
    </row>
    <row r="250">
      <c r="A250" s="135"/>
      <c r="B250" s="104" t="s">
        <v>513</v>
      </c>
      <c r="C250" s="105" t="s">
        <v>514</v>
      </c>
      <c r="D250" s="104" t="s">
        <v>126</v>
      </c>
      <c r="E250" s="106" t="s">
        <v>30</v>
      </c>
      <c r="F250" s="106" t="s">
        <v>31</v>
      </c>
      <c r="G250" s="112">
        <v>1500</v>
      </c>
      <c r="H250" s="109" t="s">
        <v>26</v>
      </c>
      <c r="I250" s="106"/>
    </row>
    <row r="251">
      <c r="A251" s="135"/>
      <c r="B251" s="104" t="s">
        <v>515</v>
      </c>
      <c r="C251" s="105" t="s">
        <v>516</v>
      </c>
      <c r="D251" s="104" t="s">
        <v>129</v>
      </c>
      <c r="E251" s="106" t="s">
        <v>30</v>
      </c>
      <c r="F251" s="106" t="s">
        <v>31</v>
      </c>
      <c r="G251" s="112">
        <v>960</v>
      </c>
      <c r="H251" s="109" t="s">
        <v>26</v>
      </c>
      <c r="I251" s="106"/>
    </row>
    <row r="252">
      <c r="A252" s="135"/>
      <c r="B252" s="104" t="s">
        <v>517</v>
      </c>
      <c r="C252" s="105" t="s">
        <v>518</v>
      </c>
      <c r="D252" s="104" t="s">
        <v>126</v>
      </c>
      <c r="E252" s="106" t="s">
        <v>30</v>
      </c>
      <c r="F252" s="106" t="s">
        <v>31</v>
      </c>
      <c r="G252" s="112">
        <v>1200</v>
      </c>
      <c r="H252" s="109" t="s">
        <v>26</v>
      </c>
      <c r="I252" s="106"/>
    </row>
    <row r="253">
      <c r="A253" s="135"/>
      <c r="B253" s="116" t="s">
        <v>519</v>
      </c>
      <c r="C253" s="105" t="s">
        <v>520</v>
      </c>
      <c r="D253" s="104" t="s">
        <v>129</v>
      </c>
      <c r="E253" s="106" t="s">
        <v>30</v>
      </c>
      <c r="F253" s="106" t="s">
        <v>31</v>
      </c>
      <c r="G253" s="112">
        <v>1500</v>
      </c>
      <c r="H253" s="109" t="s">
        <v>26</v>
      </c>
      <c r="I253" s="106"/>
    </row>
    <row r="254">
      <c r="A254" s="135"/>
      <c r="B254" s="116" t="s">
        <v>521</v>
      </c>
      <c r="C254" s="105" t="s">
        <v>522</v>
      </c>
      <c r="D254" s="104" t="s">
        <v>20</v>
      </c>
      <c r="E254" s="106" t="s">
        <v>30</v>
      </c>
      <c r="F254" s="106" t="s">
        <v>31</v>
      </c>
      <c r="G254" s="112">
        <v>600</v>
      </c>
      <c r="H254" s="109" t="s">
        <v>26</v>
      </c>
      <c r="I254" s="106"/>
    </row>
    <row r="255">
      <c r="A255" s="136"/>
      <c r="B255" s="116" t="s">
        <v>523</v>
      </c>
      <c r="C255" s="105" t="s">
        <v>524</v>
      </c>
      <c r="D255" s="104" t="s">
        <v>20</v>
      </c>
      <c r="E255" s="106" t="s">
        <v>30</v>
      </c>
      <c r="F255" s="106" t="s">
        <v>31</v>
      </c>
      <c r="G255" s="112">
        <v>1200</v>
      </c>
      <c r="H255" s="109" t="s">
        <v>22</v>
      </c>
      <c r="I255" s="106"/>
    </row>
    <row r="256">
      <c r="A256" s="98">
        <v>18</v>
      </c>
      <c r="B256" s="98" t="s">
        <v>525</v>
      </c>
      <c r="C256" s="99" t="s">
        <v>526</v>
      </c>
      <c r="D256" s="98" t="s">
        <v>20</v>
      </c>
      <c r="E256" s="100" t="s">
        <v>30</v>
      </c>
      <c r="F256" s="100" t="s">
        <v>31</v>
      </c>
      <c r="G256" s="101" t="s">
        <v>26</v>
      </c>
      <c r="H256" s="102" t="s">
        <v>26</v>
      </c>
      <c r="I256" s="100" t="s">
        <v>22</v>
      </c>
    </row>
    <row r="257" ht="27">
      <c r="A257" s="103"/>
      <c r="B257" s="104" t="s">
        <v>527</v>
      </c>
      <c r="C257" s="105" t="s">
        <v>528</v>
      </c>
      <c r="D257" s="104" t="s">
        <v>20</v>
      </c>
      <c r="E257" s="106" t="s">
        <v>30</v>
      </c>
      <c r="F257" s="106" t="s">
        <v>31</v>
      </c>
      <c r="G257" s="112">
        <v>3000</v>
      </c>
      <c r="H257" s="109" t="s">
        <v>26</v>
      </c>
      <c r="I257" s="106"/>
    </row>
    <row r="258" ht="27">
      <c r="A258" s="110"/>
      <c r="B258" s="104" t="s">
        <v>529</v>
      </c>
      <c r="C258" s="105" t="s">
        <v>530</v>
      </c>
      <c r="D258" s="104" t="s">
        <v>126</v>
      </c>
      <c r="E258" s="106" t="s">
        <v>30</v>
      </c>
      <c r="F258" s="106" t="s">
        <v>31</v>
      </c>
      <c r="G258" s="112">
        <v>420</v>
      </c>
      <c r="H258" s="109" t="s">
        <v>26</v>
      </c>
      <c r="I258" s="106"/>
    </row>
    <row r="259" ht="27">
      <c r="A259" s="110"/>
      <c r="B259" s="104" t="s">
        <v>531</v>
      </c>
      <c r="C259" s="105" t="s">
        <v>532</v>
      </c>
      <c r="D259" s="104" t="s">
        <v>126</v>
      </c>
      <c r="E259" s="106" t="s">
        <v>30</v>
      </c>
      <c r="F259" s="106" t="s">
        <v>31</v>
      </c>
      <c r="G259" s="112">
        <v>180</v>
      </c>
      <c r="H259" s="109" t="s">
        <v>26</v>
      </c>
      <c r="I259" s="106"/>
    </row>
    <row r="260" ht="27">
      <c r="A260" s="110"/>
      <c r="B260" s="104" t="s">
        <v>533</v>
      </c>
      <c r="C260" s="105" t="s">
        <v>534</v>
      </c>
      <c r="D260" s="104" t="s">
        <v>20</v>
      </c>
      <c r="E260" s="106" t="s">
        <v>30</v>
      </c>
      <c r="F260" s="106" t="s">
        <v>31</v>
      </c>
      <c r="G260" s="112">
        <v>600</v>
      </c>
      <c r="H260" s="109" t="s">
        <v>26</v>
      </c>
      <c r="I260" s="106"/>
    </row>
    <row r="261" ht="27">
      <c r="A261" s="110"/>
      <c r="B261" s="104" t="s">
        <v>535</v>
      </c>
      <c r="C261" s="105" t="s">
        <v>536</v>
      </c>
      <c r="D261" s="104" t="s">
        <v>20</v>
      </c>
      <c r="E261" s="106" t="s">
        <v>30</v>
      </c>
      <c r="F261" s="106" t="s">
        <v>31</v>
      </c>
      <c r="G261" s="112">
        <v>900</v>
      </c>
      <c r="H261" s="109" t="s">
        <v>26</v>
      </c>
      <c r="I261" s="106"/>
    </row>
    <row r="262" ht="27">
      <c r="A262" s="110"/>
      <c r="B262" s="104" t="s">
        <v>537</v>
      </c>
      <c r="C262" s="105" t="s">
        <v>538</v>
      </c>
      <c r="D262" s="104" t="s">
        <v>20</v>
      </c>
      <c r="E262" s="106" t="s">
        <v>30</v>
      </c>
      <c r="F262" s="106" t="s">
        <v>31</v>
      </c>
      <c r="G262" s="112">
        <v>420</v>
      </c>
      <c r="H262" s="109" t="s">
        <v>26</v>
      </c>
      <c r="I262" s="106"/>
    </row>
    <row r="263" ht="27">
      <c r="A263" s="110"/>
      <c r="B263" s="104" t="s">
        <v>539</v>
      </c>
      <c r="C263" s="105" t="s">
        <v>540</v>
      </c>
      <c r="D263" s="104" t="s">
        <v>20</v>
      </c>
      <c r="E263" s="106" t="s">
        <v>30</v>
      </c>
      <c r="F263" s="106" t="s">
        <v>31</v>
      </c>
      <c r="G263" s="112">
        <v>840</v>
      </c>
      <c r="H263" s="109" t="s">
        <v>26</v>
      </c>
      <c r="I263" s="106"/>
    </row>
    <row r="264" ht="27">
      <c r="A264" s="114"/>
      <c r="B264" s="104" t="s">
        <v>541</v>
      </c>
      <c r="C264" s="105" t="s">
        <v>542</v>
      </c>
      <c r="D264" s="104" t="s">
        <v>20</v>
      </c>
      <c r="E264" s="106" t="s">
        <v>30</v>
      </c>
      <c r="F264" s="106" t="s">
        <v>31</v>
      </c>
      <c r="G264" s="112">
        <v>600</v>
      </c>
      <c r="H264" s="109" t="s">
        <v>26</v>
      </c>
      <c r="I264" s="106"/>
    </row>
    <row r="265" ht="27">
      <c r="A265" s="98">
        <v>19</v>
      </c>
      <c r="B265" s="98" t="s">
        <v>543</v>
      </c>
      <c r="C265" s="99" t="s">
        <v>544</v>
      </c>
      <c r="D265" s="98" t="s">
        <v>20</v>
      </c>
      <c r="E265" s="100" t="s">
        <v>21</v>
      </c>
      <c r="F265" s="100"/>
      <c r="G265" s="101" t="s">
        <v>26</v>
      </c>
      <c r="H265" s="100">
        <f>H266</f>
        <v>0</v>
      </c>
      <c r="I265" s="100" t="s">
        <v>22</v>
      </c>
    </row>
    <row r="266" ht="24.75" customHeight="1">
      <c r="A266" s="103"/>
      <c r="B266" s="104" t="s">
        <v>545</v>
      </c>
      <c r="C266" s="105" t="s">
        <v>24</v>
      </c>
      <c r="D266" s="104" t="s">
        <v>20</v>
      </c>
      <c r="E266" s="106" t="s">
        <v>25</v>
      </c>
      <c r="F266" s="106"/>
      <c r="G266" s="124" t="s">
        <v>26</v>
      </c>
      <c r="H266" s="106"/>
      <c r="I266" s="106" t="s">
        <v>22</v>
      </c>
    </row>
    <row r="267" ht="27">
      <c r="A267" s="110"/>
      <c r="B267" s="104" t="s">
        <v>546</v>
      </c>
      <c r="C267" s="105" t="s">
        <v>547</v>
      </c>
      <c r="D267" s="104" t="s">
        <v>20</v>
      </c>
      <c r="E267" s="106" t="s">
        <v>30</v>
      </c>
      <c r="F267" s="106" t="s">
        <v>31</v>
      </c>
      <c r="G267" s="112">
        <v>1800</v>
      </c>
      <c r="H267" s="109" t="s">
        <v>26</v>
      </c>
      <c r="I267" s="106"/>
    </row>
    <row r="268" ht="27">
      <c r="A268" s="110"/>
      <c r="B268" s="104" t="s">
        <v>548</v>
      </c>
      <c r="C268" s="105" t="s">
        <v>549</v>
      </c>
      <c r="D268" s="104" t="s">
        <v>20</v>
      </c>
      <c r="E268" s="106" t="s">
        <v>30</v>
      </c>
      <c r="F268" s="106" t="s">
        <v>31</v>
      </c>
      <c r="G268" s="112">
        <v>1320</v>
      </c>
      <c r="H268" s="109" t="s">
        <v>26</v>
      </c>
      <c r="I268" s="106"/>
    </row>
    <row r="269" ht="27">
      <c r="A269" s="110"/>
      <c r="B269" s="104" t="s">
        <v>550</v>
      </c>
      <c r="C269" s="105" t="s">
        <v>551</v>
      </c>
      <c r="D269" s="104" t="s">
        <v>20</v>
      </c>
      <c r="E269" s="106" t="s">
        <v>30</v>
      </c>
      <c r="F269" s="106" t="s">
        <v>31</v>
      </c>
      <c r="G269" s="112">
        <v>2100</v>
      </c>
      <c r="H269" s="109" t="s">
        <v>26</v>
      </c>
      <c r="I269" s="106"/>
    </row>
    <row r="270" ht="27">
      <c r="A270" s="110"/>
      <c r="B270" s="104" t="s">
        <v>552</v>
      </c>
      <c r="C270" s="105" t="s">
        <v>553</v>
      </c>
      <c r="D270" s="104" t="s">
        <v>20</v>
      </c>
      <c r="E270" s="106" t="s">
        <v>30</v>
      </c>
      <c r="F270" s="106" t="s">
        <v>31</v>
      </c>
      <c r="G270" s="112">
        <v>960</v>
      </c>
      <c r="H270" s="109" t="s">
        <v>26</v>
      </c>
      <c r="I270" s="106"/>
    </row>
    <row r="271" ht="27">
      <c r="A271" s="110"/>
      <c r="B271" s="104" t="s">
        <v>554</v>
      </c>
      <c r="C271" s="105" t="s">
        <v>555</v>
      </c>
      <c r="D271" s="104" t="s">
        <v>20</v>
      </c>
      <c r="E271" s="106" t="s">
        <v>30</v>
      </c>
      <c r="F271" s="106" t="s">
        <v>31</v>
      </c>
      <c r="G271" s="112">
        <v>180</v>
      </c>
      <c r="H271" s="109" t="s">
        <v>26</v>
      </c>
      <c r="I271" s="106"/>
    </row>
    <row r="272" ht="27">
      <c r="A272" s="110"/>
      <c r="B272" s="104" t="s">
        <v>556</v>
      </c>
      <c r="C272" s="105" t="s">
        <v>557</v>
      </c>
      <c r="D272" s="104" t="s">
        <v>20</v>
      </c>
      <c r="E272" s="106" t="s">
        <v>30</v>
      </c>
      <c r="F272" s="106" t="s">
        <v>31</v>
      </c>
      <c r="G272" s="112">
        <v>600</v>
      </c>
      <c r="H272" s="109" t="s">
        <v>26</v>
      </c>
      <c r="I272" s="106"/>
    </row>
    <row r="273" ht="27">
      <c r="A273" s="110"/>
      <c r="B273" s="104" t="s">
        <v>558</v>
      </c>
      <c r="C273" s="105" t="s">
        <v>559</v>
      </c>
      <c r="D273" s="104" t="s">
        <v>20</v>
      </c>
      <c r="E273" s="106" t="s">
        <v>30</v>
      </c>
      <c r="F273" s="106" t="s">
        <v>31</v>
      </c>
      <c r="G273" s="112">
        <v>2640</v>
      </c>
      <c r="H273" s="109" t="s">
        <v>26</v>
      </c>
      <c r="I273" s="106"/>
    </row>
    <row r="274" ht="27">
      <c r="A274" s="110"/>
      <c r="B274" s="104" t="s">
        <v>560</v>
      </c>
      <c r="C274" s="105" t="s">
        <v>561</v>
      </c>
      <c r="D274" s="104" t="s">
        <v>20</v>
      </c>
      <c r="E274" s="106" t="s">
        <v>30</v>
      </c>
      <c r="F274" s="106" t="s">
        <v>31</v>
      </c>
      <c r="G274" s="112">
        <v>1800</v>
      </c>
      <c r="H274" s="109" t="s">
        <v>26</v>
      </c>
      <c r="I274" s="106"/>
    </row>
    <row r="275" ht="27">
      <c r="A275" s="110"/>
      <c r="B275" s="104" t="s">
        <v>562</v>
      </c>
      <c r="C275" s="105" t="s">
        <v>563</v>
      </c>
      <c r="D275" s="104" t="s">
        <v>20</v>
      </c>
      <c r="E275" s="106" t="s">
        <v>30</v>
      </c>
      <c r="F275" s="106" t="s">
        <v>31</v>
      </c>
      <c r="G275" s="112">
        <v>1800</v>
      </c>
      <c r="H275" s="109" t="s">
        <v>26</v>
      </c>
      <c r="I275" s="106"/>
    </row>
    <row r="276" ht="27">
      <c r="A276" s="110"/>
      <c r="B276" s="104" t="s">
        <v>564</v>
      </c>
      <c r="C276" s="105" t="s">
        <v>565</v>
      </c>
      <c r="D276" s="104" t="s">
        <v>20</v>
      </c>
      <c r="E276" s="106" t="s">
        <v>30</v>
      </c>
      <c r="F276" s="106" t="s">
        <v>31</v>
      </c>
      <c r="G276" s="112">
        <v>1800</v>
      </c>
      <c r="H276" s="109" t="s">
        <v>26</v>
      </c>
      <c r="I276" s="106"/>
    </row>
    <row r="277" ht="27">
      <c r="A277" s="110"/>
      <c r="B277" s="104" t="s">
        <v>566</v>
      </c>
      <c r="C277" s="105" t="s">
        <v>567</v>
      </c>
      <c r="D277" s="104" t="s">
        <v>20</v>
      </c>
      <c r="E277" s="106" t="s">
        <v>30</v>
      </c>
      <c r="F277" s="106" t="s">
        <v>31</v>
      </c>
      <c r="G277" s="112">
        <v>900</v>
      </c>
      <c r="H277" s="109" t="s">
        <v>26</v>
      </c>
      <c r="I277" s="106"/>
    </row>
    <row r="278" ht="27">
      <c r="A278" s="110"/>
      <c r="B278" s="104" t="s">
        <v>568</v>
      </c>
      <c r="C278" s="105" t="s">
        <v>569</v>
      </c>
      <c r="D278" s="104" t="s">
        <v>20</v>
      </c>
      <c r="E278" s="106" t="s">
        <v>30</v>
      </c>
      <c r="F278" s="106" t="s">
        <v>31</v>
      </c>
      <c r="G278" s="112">
        <v>1020</v>
      </c>
      <c r="H278" s="109" t="s">
        <v>26</v>
      </c>
      <c r="I278" s="106"/>
    </row>
    <row r="279" ht="27">
      <c r="A279" s="110"/>
      <c r="B279" s="104" t="s">
        <v>570</v>
      </c>
      <c r="C279" s="105" t="s">
        <v>571</v>
      </c>
      <c r="D279" s="104" t="s">
        <v>20</v>
      </c>
      <c r="E279" s="106" t="s">
        <v>30</v>
      </c>
      <c r="F279" s="106" t="s">
        <v>31</v>
      </c>
      <c r="G279" s="112">
        <v>1800</v>
      </c>
      <c r="H279" s="109" t="s">
        <v>26</v>
      </c>
      <c r="I279" s="106"/>
    </row>
    <row r="280" ht="27">
      <c r="A280" s="110"/>
      <c r="B280" s="104" t="s">
        <v>572</v>
      </c>
      <c r="C280" s="105" t="s">
        <v>573</v>
      </c>
      <c r="D280" s="104" t="s">
        <v>20</v>
      </c>
      <c r="E280" s="106" t="s">
        <v>30</v>
      </c>
      <c r="F280" s="106" t="s">
        <v>31</v>
      </c>
      <c r="G280" s="112">
        <v>240</v>
      </c>
      <c r="H280" s="109" t="s">
        <v>26</v>
      </c>
      <c r="I280" s="106"/>
    </row>
    <row r="281" ht="27">
      <c r="A281" s="110"/>
      <c r="B281" s="104" t="s">
        <v>574</v>
      </c>
      <c r="C281" s="105" t="s">
        <v>575</v>
      </c>
      <c r="D281" s="104" t="s">
        <v>20</v>
      </c>
      <c r="E281" s="106" t="s">
        <v>30</v>
      </c>
      <c r="F281" s="106" t="s">
        <v>31</v>
      </c>
      <c r="G281" s="112">
        <v>1800</v>
      </c>
      <c r="H281" s="109" t="s">
        <v>26</v>
      </c>
      <c r="I281" s="106"/>
    </row>
    <row r="282" ht="27">
      <c r="A282" s="110"/>
      <c r="B282" s="104" t="s">
        <v>576</v>
      </c>
      <c r="C282" s="105" t="s">
        <v>577</v>
      </c>
      <c r="D282" s="104" t="s">
        <v>20</v>
      </c>
      <c r="E282" s="106" t="s">
        <v>30</v>
      </c>
      <c r="F282" s="106" t="s">
        <v>31</v>
      </c>
      <c r="G282" s="112">
        <v>1200</v>
      </c>
      <c r="H282" s="109" t="s">
        <v>26</v>
      </c>
      <c r="I282" s="106"/>
    </row>
    <row r="283" ht="27">
      <c r="A283" s="110"/>
      <c r="B283" s="104" t="s">
        <v>578</v>
      </c>
      <c r="C283" s="105" t="s">
        <v>579</v>
      </c>
      <c r="D283" s="104" t="s">
        <v>20</v>
      </c>
      <c r="E283" s="106" t="s">
        <v>30</v>
      </c>
      <c r="F283" s="106" t="s">
        <v>31</v>
      </c>
      <c r="G283" s="112">
        <v>2160</v>
      </c>
      <c r="H283" s="109" t="s">
        <v>26</v>
      </c>
      <c r="I283" s="106"/>
    </row>
    <row r="284" ht="27">
      <c r="A284" s="110"/>
      <c r="B284" s="104" t="s">
        <v>580</v>
      </c>
      <c r="C284" s="105" t="s">
        <v>581</v>
      </c>
      <c r="D284" s="104" t="s">
        <v>20</v>
      </c>
      <c r="E284" s="106" t="s">
        <v>30</v>
      </c>
      <c r="F284" s="106" t="s">
        <v>31</v>
      </c>
      <c r="G284" s="112">
        <v>960</v>
      </c>
      <c r="H284" s="109" t="s">
        <v>26</v>
      </c>
      <c r="I284" s="106"/>
    </row>
    <row r="285" ht="27">
      <c r="A285" s="110"/>
      <c r="B285" s="104" t="s">
        <v>582</v>
      </c>
      <c r="C285" s="105" t="s">
        <v>583</v>
      </c>
      <c r="D285" s="104" t="s">
        <v>20</v>
      </c>
      <c r="E285" s="106" t="s">
        <v>30</v>
      </c>
      <c r="F285" s="106" t="s">
        <v>31</v>
      </c>
      <c r="G285" s="112">
        <v>960</v>
      </c>
      <c r="H285" s="109" t="s">
        <v>26</v>
      </c>
      <c r="I285" s="106"/>
    </row>
    <row r="286" ht="27">
      <c r="A286" s="110"/>
      <c r="B286" s="104" t="s">
        <v>584</v>
      </c>
      <c r="C286" s="105" t="s">
        <v>585</v>
      </c>
      <c r="D286" s="104" t="s">
        <v>20</v>
      </c>
      <c r="E286" s="106" t="s">
        <v>30</v>
      </c>
      <c r="F286" s="106" t="s">
        <v>31</v>
      </c>
      <c r="G286" s="112">
        <v>1800</v>
      </c>
      <c r="H286" s="109" t="s">
        <v>26</v>
      </c>
      <c r="I286" s="106"/>
    </row>
    <row r="287" ht="27">
      <c r="A287" s="110"/>
      <c r="B287" s="104" t="s">
        <v>586</v>
      </c>
      <c r="C287" s="105" t="s">
        <v>587</v>
      </c>
      <c r="D287" s="104" t="s">
        <v>20</v>
      </c>
      <c r="E287" s="106" t="s">
        <v>30</v>
      </c>
      <c r="F287" s="106" t="s">
        <v>31</v>
      </c>
      <c r="G287" s="112">
        <v>600</v>
      </c>
      <c r="H287" s="109" t="s">
        <v>26</v>
      </c>
      <c r="I287" s="106"/>
    </row>
    <row r="288" ht="27">
      <c r="A288" s="110"/>
      <c r="B288" s="104" t="s">
        <v>588</v>
      </c>
      <c r="C288" s="105" t="s">
        <v>589</v>
      </c>
      <c r="D288" s="104" t="s">
        <v>20</v>
      </c>
      <c r="E288" s="106" t="s">
        <v>30</v>
      </c>
      <c r="F288" s="106" t="s">
        <v>31</v>
      </c>
      <c r="G288" s="112">
        <v>1500</v>
      </c>
      <c r="H288" s="109" t="s">
        <v>26</v>
      </c>
      <c r="I288" s="106"/>
    </row>
    <row r="289" ht="27">
      <c r="A289" s="110"/>
      <c r="B289" s="104" t="s">
        <v>590</v>
      </c>
      <c r="C289" s="105" t="s">
        <v>591</v>
      </c>
      <c r="D289" s="104" t="s">
        <v>20</v>
      </c>
      <c r="E289" s="106" t="s">
        <v>30</v>
      </c>
      <c r="F289" s="106" t="s">
        <v>31</v>
      </c>
      <c r="G289" s="112">
        <v>960</v>
      </c>
      <c r="H289" s="109" t="s">
        <v>26</v>
      </c>
      <c r="I289" s="106"/>
    </row>
    <row r="290" ht="27">
      <c r="A290" s="110"/>
      <c r="B290" s="104" t="s">
        <v>592</v>
      </c>
      <c r="C290" s="105" t="s">
        <v>593</v>
      </c>
      <c r="D290" s="104" t="s">
        <v>20</v>
      </c>
      <c r="E290" s="106" t="s">
        <v>30</v>
      </c>
      <c r="F290" s="106" t="s">
        <v>31</v>
      </c>
      <c r="G290" s="112">
        <v>960</v>
      </c>
      <c r="H290" s="109" t="s">
        <v>26</v>
      </c>
      <c r="I290" s="106"/>
    </row>
    <row r="291" ht="27">
      <c r="A291" s="110"/>
      <c r="B291" s="104" t="s">
        <v>594</v>
      </c>
      <c r="C291" s="105" t="s">
        <v>595</v>
      </c>
      <c r="D291" s="104" t="s">
        <v>20</v>
      </c>
      <c r="E291" s="106" t="s">
        <v>30</v>
      </c>
      <c r="F291" s="106" t="s">
        <v>31</v>
      </c>
      <c r="G291" s="112">
        <v>1140</v>
      </c>
      <c r="H291" s="109" t="s">
        <v>26</v>
      </c>
      <c r="I291" s="106"/>
    </row>
    <row r="292" ht="27">
      <c r="A292" s="110"/>
      <c r="B292" s="104" t="s">
        <v>596</v>
      </c>
      <c r="C292" s="105" t="s">
        <v>597</v>
      </c>
      <c r="D292" s="104" t="s">
        <v>20</v>
      </c>
      <c r="E292" s="106" t="s">
        <v>30</v>
      </c>
      <c r="F292" s="106" t="s">
        <v>31</v>
      </c>
      <c r="G292" s="112">
        <v>600</v>
      </c>
      <c r="H292" s="109" t="s">
        <v>26</v>
      </c>
      <c r="I292" s="106"/>
    </row>
    <row r="293" ht="27">
      <c r="A293" s="110"/>
      <c r="B293" s="104" t="s">
        <v>598</v>
      </c>
      <c r="C293" s="105" t="s">
        <v>599</v>
      </c>
      <c r="D293" s="104" t="s">
        <v>20</v>
      </c>
      <c r="E293" s="106" t="s">
        <v>30</v>
      </c>
      <c r="F293" s="106" t="s">
        <v>31</v>
      </c>
      <c r="G293" s="112">
        <v>900</v>
      </c>
      <c r="H293" s="109" t="s">
        <v>26</v>
      </c>
      <c r="I293" s="106"/>
    </row>
    <row r="294" ht="27">
      <c r="A294" s="110"/>
      <c r="B294" s="104" t="s">
        <v>600</v>
      </c>
      <c r="C294" s="105" t="s">
        <v>601</v>
      </c>
      <c r="D294" s="104" t="s">
        <v>20</v>
      </c>
      <c r="E294" s="106" t="s">
        <v>30</v>
      </c>
      <c r="F294" s="106" t="s">
        <v>31</v>
      </c>
      <c r="G294" s="112">
        <v>960</v>
      </c>
      <c r="H294" s="109" t="s">
        <v>26</v>
      </c>
      <c r="I294" s="106"/>
    </row>
    <row r="295" ht="27">
      <c r="A295" s="110"/>
      <c r="B295" s="104" t="s">
        <v>602</v>
      </c>
      <c r="C295" s="105" t="s">
        <v>603</v>
      </c>
      <c r="D295" s="104" t="s">
        <v>20</v>
      </c>
      <c r="E295" s="106" t="s">
        <v>30</v>
      </c>
      <c r="F295" s="106" t="s">
        <v>31</v>
      </c>
      <c r="G295" s="112">
        <v>1800</v>
      </c>
      <c r="H295" s="109" t="s">
        <v>26</v>
      </c>
      <c r="I295" s="106"/>
    </row>
    <row r="296" ht="27">
      <c r="A296" s="110"/>
      <c r="B296" s="104" t="s">
        <v>604</v>
      </c>
      <c r="C296" s="105" t="s">
        <v>605</v>
      </c>
      <c r="D296" s="104" t="s">
        <v>20</v>
      </c>
      <c r="E296" s="106" t="s">
        <v>30</v>
      </c>
      <c r="F296" s="106" t="s">
        <v>31</v>
      </c>
      <c r="G296" s="112">
        <v>600</v>
      </c>
      <c r="H296" s="109" t="s">
        <v>26</v>
      </c>
      <c r="I296" s="106"/>
    </row>
    <row r="297" ht="27">
      <c r="A297" s="110"/>
      <c r="B297" s="104" t="s">
        <v>606</v>
      </c>
      <c r="C297" s="105" t="s">
        <v>607</v>
      </c>
      <c r="D297" s="104" t="s">
        <v>20</v>
      </c>
      <c r="E297" s="106" t="s">
        <v>30</v>
      </c>
      <c r="F297" s="106" t="s">
        <v>31</v>
      </c>
      <c r="G297" s="112">
        <v>1320</v>
      </c>
      <c r="H297" s="109" t="s">
        <v>26</v>
      </c>
      <c r="I297" s="106"/>
    </row>
    <row r="298" ht="27">
      <c r="A298" s="110"/>
      <c r="B298" s="104" t="s">
        <v>608</v>
      </c>
      <c r="C298" s="105" t="s">
        <v>609</v>
      </c>
      <c r="D298" s="104" t="s">
        <v>20</v>
      </c>
      <c r="E298" s="106" t="s">
        <v>30</v>
      </c>
      <c r="F298" s="106" t="s">
        <v>31</v>
      </c>
      <c r="G298" s="112">
        <v>600</v>
      </c>
      <c r="H298" s="109" t="s">
        <v>26</v>
      </c>
      <c r="I298" s="106"/>
    </row>
    <row r="299" ht="27">
      <c r="A299" s="110"/>
      <c r="B299" s="104" t="s">
        <v>610</v>
      </c>
      <c r="C299" s="105" t="s">
        <v>611</v>
      </c>
      <c r="D299" s="104" t="s">
        <v>20</v>
      </c>
      <c r="E299" s="106" t="s">
        <v>30</v>
      </c>
      <c r="F299" s="106" t="s">
        <v>31</v>
      </c>
      <c r="G299" s="112">
        <v>1800</v>
      </c>
      <c r="H299" s="109" t="s">
        <v>26</v>
      </c>
      <c r="I299" s="106"/>
    </row>
    <row r="300" ht="27">
      <c r="A300" s="114"/>
      <c r="B300" s="104" t="s">
        <v>612</v>
      </c>
      <c r="C300" s="105" t="s">
        <v>613</v>
      </c>
      <c r="D300" s="104" t="s">
        <v>20</v>
      </c>
      <c r="E300" s="106" t="s">
        <v>30</v>
      </c>
      <c r="F300" s="106" t="s">
        <v>31</v>
      </c>
      <c r="G300" s="112">
        <v>12000</v>
      </c>
      <c r="H300" s="109" t="s">
        <v>26</v>
      </c>
      <c r="I300" s="106"/>
    </row>
    <row r="301" ht="27">
      <c r="A301" s="98">
        <v>20</v>
      </c>
      <c r="B301" s="98" t="s">
        <v>614</v>
      </c>
      <c r="C301" s="137" t="s">
        <v>615</v>
      </c>
      <c r="D301" s="98" t="s">
        <v>20</v>
      </c>
      <c r="E301" s="100" t="s">
        <v>30</v>
      </c>
      <c r="F301" s="100" t="s">
        <v>31</v>
      </c>
      <c r="G301" s="101" t="s">
        <v>26</v>
      </c>
      <c r="H301" s="102" t="s">
        <v>26</v>
      </c>
      <c r="I301" s="100" t="s">
        <v>22</v>
      </c>
    </row>
    <row r="302" ht="27">
      <c r="A302" s="115"/>
      <c r="B302" s="116" t="s">
        <v>616</v>
      </c>
      <c r="C302" s="138" t="s">
        <v>617</v>
      </c>
      <c r="D302" s="104" t="s">
        <v>126</v>
      </c>
      <c r="E302" s="106" t="s">
        <v>30</v>
      </c>
      <c r="F302" s="106" t="s">
        <v>31</v>
      </c>
      <c r="G302" s="112">
        <v>300</v>
      </c>
      <c r="H302" s="109" t="s">
        <v>26</v>
      </c>
      <c r="I302" s="106"/>
    </row>
    <row r="303" ht="27">
      <c r="A303" s="117"/>
      <c r="B303" s="116" t="s">
        <v>618</v>
      </c>
      <c r="C303" s="138" t="s">
        <v>619</v>
      </c>
      <c r="D303" s="104" t="s">
        <v>126</v>
      </c>
      <c r="E303" s="106" t="s">
        <v>30</v>
      </c>
      <c r="F303" s="106" t="s">
        <v>31</v>
      </c>
      <c r="G303" s="112">
        <v>300</v>
      </c>
      <c r="H303" s="109" t="s">
        <v>26</v>
      </c>
      <c r="I303" s="106"/>
    </row>
    <row r="304" ht="27">
      <c r="A304" s="122"/>
      <c r="B304" s="116" t="s">
        <v>620</v>
      </c>
      <c r="C304" s="138" t="s">
        <v>621</v>
      </c>
      <c r="D304" s="104" t="s">
        <v>20</v>
      </c>
      <c r="E304" s="106" t="s">
        <v>30</v>
      </c>
      <c r="F304" s="106" t="s">
        <v>31</v>
      </c>
      <c r="G304" s="112">
        <v>1800</v>
      </c>
      <c r="H304" s="109" t="s">
        <v>26</v>
      </c>
      <c r="I304" s="106"/>
    </row>
    <row r="305" ht="27">
      <c r="A305" s="98">
        <v>21</v>
      </c>
      <c r="B305" s="98" t="s">
        <v>622</v>
      </c>
      <c r="C305" s="99" t="s">
        <v>623</v>
      </c>
      <c r="D305" s="98" t="s">
        <v>20</v>
      </c>
      <c r="E305" s="100" t="s">
        <v>21</v>
      </c>
      <c r="F305" s="100"/>
      <c r="G305" s="101" t="s">
        <v>26</v>
      </c>
      <c r="H305" s="102">
        <f>H306</f>
        <v>0</v>
      </c>
      <c r="I305" s="100" t="s">
        <v>22</v>
      </c>
    </row>
    <row r="306">
      <c r="A306" s="115"/>
      <c r="B306" s="116" t="s">
        <v>624</v>
      </c>
      <c r="C306" s="129" t="s">
        <v>24</v>
      </c>
      <c r="D306" s="104" t="s">
        <v>20</v>
      </c>
      <c r="E306" s="106" t="s">
        <v>25</v>
      </c>
      <c r="F306" s="106"/>
      <c r="G306" s="124" t="s">
        <v>26</v>
      </c>
      <c r="H306" s="108"/>
      <c r="I306" s="106" t="s">
        <v>22</v>
      </c>
    </row>
    <row r="307" ht="27">
      <c r="A307" s="117"/>
      <c r="B307" s="116" t="s">
        <v>625</v>
      </c>
      <c r="C307" s="129" t="s">
        <v>626</v>
      </c>
      <c r="D307" s="104" t="s">
        <v>20</v>
      </c>
      <c r="E307" s="106" t="s">
        <v>30</v>
      </c>
      <c r="F307" s="106" t="s">
        <v>31</v>
      </c>
      <c r="G307" s="112">
        <v>3240</v>
      </c>
      <c r="H307" s="109" t="s">
        <v>26</v>
      </c>
      <c r="I307" s="106"/>
    </row>
    <row r="308" ht="27">
      <c r="A308" s="117"/>
      <c r="B308" s="116" t="s">
        <v>627</v>
      </c>
      <c r="C308" s="129" t="s">
        <v>628</v>
      </c>
      <c r="D308" s="104" t="s">
        <v>20</v>
      </c>
      <c r="E308" s="106" t="s">
        <v>30</v>
      </c>
      <c r="F308" s="106" t="s">
        <v>31</v>
      </c>
      <c r="G308" s="112">
        <v>2640</v>
      </c>
      <c r="H308" s="109" t="s">
        <v>26</v>
      </c>
      <c r="I308" s="106"/>
    </row>
    <row r="309" ht="27">
      <c r="A309" s="122"/>
      <c r="B309" s="116" t="s">
        <v>629</v>
      </c>
      <c r="C309" s="129" t="s">
        <v>630</v>
      </c>
      <c r="D309" s="104" t="s">
        <v>20</v>
      </c>
      <c r="E309" s="106" t="s">
        <v>30</v>
      </c>
      <c r="F309" s="106" t="s">
        <v>31</v>
      </c>
      <c r="G309" s="112">
        <v>600</v>
      </c>
      <c r="H309" s="109" t="s">
        <v>26</v>
      </c>
      <c r="I309" s="106"/>
    </row>
    <row r="310">
      <c r="A310" s="98">
        <v>22</v>
      </c>
      <c r="B310" s="98" t="s">
        <v>631</v>
      </c>
      <c r="C310" s="99" t="s">
        <v>632</v>
      </c>
      <c r="D310" s="98" t="s">
        <v>20</v>
      </c>
      <c r="E310" s="100" t="s">
        <v>25</v>
      </c>
      <c r="F310" s="100"/>
      <c r="G310" s="101" t="s">
        <v>26</v>
      </c>
      <c r="H310" s="102"/>
      <c r="I310" s="100" t="s">
        <v>22</v>
      </c>
    </row>
    <row r="311" ht="27">
      <c r="A311" s="98">
        <v>23</v>
      </c>
      <c r="B311" s="98" t="s">
        <v>633</v>
      </c>
      <c r="C311" s="99" t="s">
        <v>634</v>
      </c>
      <c r="D311" s="98" t="s">
        <v>20</v>
      </c>
      <c r="E311" s="100" t="s">
        <v>25</v>
      </c>
      <c r="F311" s="100"/>
      <c r="G311" s="101" t="s">
        <v>26</v>
      </c>
      <c r="H311" s="102"/>
      <c r="I311" s="100" t="s">
        <v>22</v>
      </c>
    </row>
    <row r="312">
      <c r="A312" s="98">
        <v>24</v>
      </c>
      <c r="B312" s="98" t="s">
        <v>635</v>
      </c>
      <c r="C312" s="99" t="s">
        <v>636</v>
      </c>
      <c r="D312" s="139" t="s">
        <v>742</v>
      </c>
      <c r="E312" s="140"/>
      <c r="F312" s="140"/>
      <c r="G312" s="140"/>
      <c r="H312" s="140"/>
      <c r="I312" s="141"/>
    </row>
    <row r="313" ht="27">
      <c r="A313" s="98">
        <v>25</v>
      </c>
      <c r="B313" s="98" t="s">
        <v>637</v>
      </c>
      <c r="C313" s="99" t="s">
        <v>638</v>
      </c>
      <c r="D313" s="98" t="s">
        <v>20</v>
      </c>
      <c r="E313" s="100" t="s">
        <v>639</v>
      </c>
      <c r="F313" s="100"/>
      <c r="G313" s="101" t="s">
        <v>26</v>
      </c>
      <c r="H313" s="102">
        <f>H314</f>
        <v>0</v>
      </c>
      <c r="I313" s="100" t="s">
        <v>22</v>
      </c>
    </row>
    <row r="314">
      <c r="A314" s="103"/>
      <c r="B314" s="104" t="s">
        <v>640</v>
      </c>
      <c r="C314" s="105" t="s">
        <v>24</v>
      </c>
      <c r="D314" s="104" t="s">
        <v>20</v>
      </c>
      <c r="E314" s="106" t="s">
        <v>25</v>
      </c>
      <c r="F314" s="106"/>
      <c r="G314" s="124" t="s">
        <v>26</v>
      </c>
      <c r="H314" s="108"/>
      <c r="I314" s="106" t="s">
        <v>22</v>
      </c>
    </row>
    <row r="315" ht="27">
      <c r="A315" s="110"/>
      <c r="B315" s="104" t="s">
        <v>641</v>
      </c>
      <c r="C315" s="105" t="s">
        <v>642</v>
      </c>
      <c r="D315" s="104" t="s">
        <v>20</v>
      </c>
      <c r="E315" s="106" t="s">
        <v>30</v>
      </c>
      <c r="F315" s="106" t="s">
        <v>31</v>
      </c>
      <c r="G315" s="112">
        <v>960</v>
      </c>
      <c r="H315" s="109" t="s">
        <v>26</v>
      </c>
      <c r="I315" s="106"/>
    </row>
    <row r="316" ht="27">
      <c r="A316" s="110"/>
      <c r="B316" s="104" t="s">
        <v>643</v>
      </c>
      <c r="C316" s="105" t="s">
        <v>644</v>
      </c>
      <c r="D316" s="104" t="s">
        <v>20</v>
      </c>
      <c r="E316" s="106" t="s">
        <v>30</v>
      </c>
      <c r="F316" s="106" t="s">
        <v>31</v>
      </c>
      <c r="G316" s="112">
        <v>960</v>
      </c>
      <c r="H316" s="109" t="s">
        <v>26</v>
      </c>
      <c r="I316" s="106"/>
    </row>
    <row r="317" ht="27">
      <c r="A317" s="110"/>
      <c r="B317" s="104" t="s">
        <v>645</v>
      </c>
      <c r="C317" s="105" t="s">
        <v>646</v>
      </c>
      <c r="D317" s="104" t="s">
        <v>20</v>
      </c>
      <c r="E317" s="106" t="s">
        <v>30</v>
      </c>
      <c r="F317" s="106" t="s">
        <v>31</v>
      </c>
      <c r="G317" s="112">
        <v>600</v>
      </c>
      <c r="H317" s="109" t="s">
        <v>26</v>
      </c>
      <c r="I317" s="106"/>
    </row>
    <row r="318" ht="27">
      <c r="A318" s="114"/>
      <c r="B318" s="113" t="s">
        <v>647</v>
      </c>
      <c r="C318" s="105" t="s">
        <v>607</v>
      </c>
      <c r="D318" s="104" t="s">
        <v>20</v>
      </c>
      <c r="E318" s="106" t="s">
        <v>30</v>
      </c>
      <c r="F318" s="106" t="s">
        <v>31</v>
      </c>
      <c r="G318" s="112">
        <v>720</v>
      </c>
      <c r="H318" s="109" t="s">
        <v>26</v>
      </c>
      <c r="I318" s="106"/>
    </row>
    <row r="319">
      <c r="A319" s="98">
        <v>26</v>
      </c>
      <c r="B319" s="98" t="s">
        <v>648</v>
      </c>
      <c r="C319" s="99" t="s">
        <v>649</v>
      </c>
      <c r="D319" s="98" t="s">
        <v>20</v>
      </c>
      <c r="E319" s="100" t="s">
        <v>30</v>
      </c>
      <c r="F319" s="100"/>
      <c r="G319" s="101" t="s">
        <v>26</v>
      </c>
      <c r="H319" s="102" t="s">
        <v>22</v>
      </c>
      <c r="I319" s="100" t="s">
        <v>22</v>
      </c>
    </row>
    <row r="320" ht="27">
      <c r="A320" s="103"/>
      <c r="B320" s="104" t="s">
        <v>650</v>
      </c>
      <c r="C320" s="105" t="s">
        <v>651</v>
      </c>
      <c r="D320" s="104" t="s">
        <v>20</v>
      </c>
      <c r="E320" s="106" t="s">
        <v>30</v>
      </c>
      <c r="F320" s="106" t="s">
        <v>31</v>
      </c>
      <c r="G320" s="112">
        <v>1800</v>
      </c>
      <c r="H320" s="109" t="s">
        <v>26</v>
      </c>
      <c r="I320" s="106"/>
    </row>
    <row r="321" ht="27">
      <c r="A321" s="110"/>
      <c r="B321" s="104" t="s">
        <v>652</v>
      </c>
      <c r="C321" s="105" t="s">
        <v>653</v>
      </c>
      <c r="D321" s="104" t="s">
        <v>126</v>
      </c>
      <c r="E321" s="106" t="s">
        <v>30</v>
      </c>
      <c r="F321" s="106" t="s">
        <v>31</v>
      </c>
      <c r="G321" s="112">
        <v>2400</v>
      </c>
      <c r="H321" s="109" t="s">
        <v>26</v>
      </c>
      <c r="I321" s="106"/>
    </row>
    <row r="322" ht="27">
      <c r="A322" s="110"/>
      <c r="B322" s="104" t="s">
        <v>654</v>
      </c>
      <c r="C322" s="105" t="s">
        <v>352</v>
      </c>
      <c r="D322" s="104" t="s">
        <v>20</v>
      </c>
      <c r="E322" s="106" t="s">
        <v>30</v>
      </c>
      <c r="F322" s="106" t="s">
        <v>31</v>
      </c>
      <c r="G322" s="112">
        <v>2160</v>
      </c>
      <c r="H322" s="109" t="s">
        <v>26</v>
      </c>
      <c r="I322" s="106"/>
    </row>
    <row r="323" ht="27">
      <c r="A323" s="110"/>
      <c r="B323" s="104" t="s">
        <v>655</v>
      </c>
      <c r="C323" s="105" t="s">
        <v>354</v>
      </c>
      <c r="D323" s="104" t="s">
        <v>20</v>
      </c>
      <c r="E323" s="106" t="s">
        <v>30</v>
      </c>
      <c r="F323" s="106" t="s">
        <v>31</v>
      </c>
      <c r="G323" s="112">
        <v>1320</v>
      </c>
      <c r="H323" s="109" t="s">
        <v>26</v>
      </c>
      <c r="I323" s="106"/>
    </row>
    <row r="324" ht="27">
      <c r="A324" s="110"/>
      <c r="B324" s="104" t="s">
        <v>656</v>
      </c>
      <c r="C324" s="105" t="s">
        <v>372</v>
      </c>
      <c r="D324" s="104" t="s">
        <v>20</v>
      </c>
      <c r="E324" s="106" t="s">
        <v>30</v>
      </c>
      <c r="F324" s="106" t="s">
        <v>31</v>
      </c>
      <c r="G324" s="112">
        <v>960</v>
      </c>
      <c r="H324" s="109" t="s">
        <v>26</v>
      </c>
      <c r="I324" s="106"/>
    </row>
    <row r="325" ht="40.5">
      <c r="A325" s="110"/>
      <c r="B325" s="104" t="s">
        <v>657</v>
      </c>
      <c r="C325" s="105" t="s">
        <v>658</v>
      </c>
      <c r="D325" s="104" t="s">
        <v>20</v>
      </c>
      <c r="E325" s="106" t="s">
        <v>30</v>
      </c>
      <c r="F325" s="106" t="s">
        <v>31</v>
      </c>
      <c r="G325" s="112">
        <v>1200</v>
      </c>
      <c r="H325" s="109" t="s">
        <v>26</v>
      </c>
      <c r="I325" s="106"/>
    </row>
    <row r="326" ht="27">
      <c r="A326" s="110"/>
      <c r="B326" s="104" t="s">
        <v>659</v>
      </c>
      <c r="C326" s="105" t="s">
        <v>660</v>
      </c>
      <c r="D326" s="104" t="s">
        <v>20</v>
      </c>
      <c r="E326" s="106" t="s">
        <v>30</v>
      </c>
      <c r="F326" s="106" t="s">
        <v>31</v>
      </c>
      <c r="G326" s="112">
        <v>2640</v>
      </c>
      <c r="H326" s="109" t="s">
        <v>26</v>
      </c>
      <c r="I326" s="106"/>
    </row>
    <row r="327" ht="27">
      <c r="A327" s="114"/>
      <c r="B327" s="104" t="s">
        <v>661</v>
      </c>
      <c r="C327" s="105" t="s">
        <v>662</v>
      </c>
      <c r="D327" s="104" t="s">
        <v>20</v>
      </c>
      <c r="E327" s="106" t="s">
        <v>30</v>
      </c>
      <c r="F327" s="106" t="s">
        <v>31</v>
      </c>
      <c r="G327" s="112">
        <v>960</v>
      </c>
      <c r="H327" s="109" t="s">
        <v>26</v>
      </c>
      <c r="I327" s="106"/>
    </row>
    <row r="328" ht="27">
      <c r="A328" s="98">
        <v>27</v>
      </c>
      <c r="B328" s="98" t="s">
        <v>663</v>
      </c>
      <c r="C328" s="99" t="s">
        <v>664</v>
      </c>
      <c r="D328" s="98" t="s">
        <v>20</v>
      </c>
      <c r="E328" s="100" t="s">
        <v>21</v>
      </c>
      <c r="F328" s="100"/>
      <c r="G328" s="101" t="s">
        <v>26</v>
      </c>
      <c r="H328" s="102">
        <f>H329</f>
        <v>0</v>
      </c>
      <c r="I328" s="100" t="s">
        <v>22</v>
      </c>
    </row>
    <row r="329">
      <c r="A329" s="103"/>
      <c r="B329" s="104" t="s">
        <v>665</v>
      </c>
      <c r="C329" s="105" t="s">
        <v>24</v>
      </c>
      <c r="D329" s="104"/>
      <c r="E329" s="106" t="s">
        <v>25</v>
      </c>
      <c r="F329" s="106"/>
      <c r="G329" s="124" t="s">
        <v>26</v>
      </c>
      <c r="H329" s="108"/>
      <c r="I329" s="106" t="s">
        <v>22</v>
      </c>
    </row>
    <row r="330" ht="27">
      <c r="A330" s="110"/>
      <c r="B330" s="104" t="s">
        <v>666</v>
      </c>
      <c r="C330" s="105" t="s">
        <v>628</v>
      </c>
      <c r="D330" s="104" t="s">
        <v>20</v>
      </c>
      <c r="E330" s="106" t="s">
        <v>30</v>
      </c>
      <c r="F330" s="106" t="s">
        <v>31</v>
      </c>
      <c r="G330" s="112">
        <v>960</v>
      </c>
      <c r="H330" s="109" t="s">
        <v>26</v>
      </c>
      <c r="I330" s="106"/>
    </row>
    <row r="331" ht="27">
      <c r="A331" s="110"/>
      <c r="B331" s="104" t="s">
        <v>667</v>
      </c>
      <c r="C331" s="105" t="s">
        <v>668</v>
      </c>
      <c r="D331" s="104" t="s">
        <v>20</v>
      </c>
      <c r="E331" s="106" t="s">
        <v>30</v>
      </c>
      <c r="F331" s="106" t="s">
        <v>31</v>
      </c>
      <c r="G331" s="112">
        <v>360</v>
      </c>
      <c r="H331" s="109" t="s">
        <v>26</v>
      </c>
      <c r="I331" s="106"/>
    </row>
    <row r="332" ht="27">
      <c r="A332" s="110"/>
      <c r="B332" s="104" t="s">
        <v>669</v>
      </c>
      <c r="C332" s="105" t="s">
        <v>670</v>
      </c>
      <c r="D332" s="104" t="s">
        <v>20</v>
      </c>
      <c r="E332" s="106" t="s">
        <v>30</v>
      </c>
      <c r="F332" s="106" t="s">
        <v>31</v>
      </c>
      <c r="G332" s="112">
        <v>960</v>
      </c>
      <c r="H332" s="109" t="s">
        <v>22</v>
      </c>
      <c r="I332" s="106"/>
    </row>
    <row r="333" ht="27">
      <c r="A333" s="110"/>
      <c r="B333" s="104" t="s">
        <v>671</v>
      </c>
      <c r="C333" s="105" t="s">
        <v>672</v>
      </c>
      <c r="D333" s="104" t="s">
        <v>20</v>
      </c>
      <c r="E333" s="106" t="s">
        <v>30</v>
      </c>
      <c r="F333" s="106" t="s">
        <v>31</v>
      </c>
      <c r="G333" s="112">
        <v>1800</v>
      </c>
      <c r="H333" s="109" t="s">
        <v>22</v>
      </c>
      <c r="I333" s="106"/>
    </row>
    <row r="334" ht="27">
      <c r="A334" s="110"/>
      <c r="B334" s="104" t="s">
        <v>673</v>
      </c>
      <c r="C334" s="105" t="s">
        <v>674</v>
      </c>
      <c r="D334" s="104" t="s">
        <v>20</v>
      </c>
      <c r="E334" s="106" t="s">
        <v>30</v>
      </c>
      <c r="F334" s="106" t="s">
        <v>31</v>
      </c>
      <c r="G334" s="112">
        <v>2400</v>
      </c>
      <c r="H334" s="109" t="s">
        <v>22</v>
      </c>
      <c r="I334" s="106"/>
    </row>
    <row r="335" ht="27">
      <c r="A335" s="114"/>
      <c r="B335" s="104" t="s">
        <v>675</v>
      </c>
      <c r="C335" s="105" t="s">
        <v>676</v>
      </c>
      <c r="D335" s="104" t="s">
        <v>20</v>
      </c>
      <c r="E335" s="106" t="s">
        <v>30</v>
      </c>
      <c r="F335" s="106" t="s">
        <v>31</v>
      </c>
      <c r="G335" s="112">
        <v>600</v>
      </c>
      <c r="H335" s="109" t="s">
        <v>22</v>
      </c>
      <c r="I335" s="106"/>
    </row>
    <row r="336">
      <c r="A336" s="98">
        <v>28</v>
      </c>
      <c r="B336" s="98" t="s">
        <v>677</v>
      </c>
      <c r="C336" s="99" t="s">
        <v>678</v>
      </c>
      <c r="D336" s="98" t="s">
        <v>20</v>
      </c>
      <c r="E336" s="100" t="s">
        <v>30</v>
      </c>
      <c r="F336" s="100"/>
      <c r="G336" s="101" t="s">
        <v>26</v>
      </c>
      <c r="H336" s="102" t="s">
        <v>22</v>
      </c>
      <c r="I336" s="100" t="s">
        <v>22</v>
      </c>
    </row>
    <row r="337" ht="40.5">
      <c r="A337" s="103"/>
      <c r="B337" s="104" t="s">
        <v>679</v>
      </c>
      <c r="C337" s="105" t="s">
        <v>508</v>
      </c>
      <c r="D337" s="104" t="s">
        <v>129</v>
      </c>
      <c r="E337" s="106" t="s">
        <v>30</v>
      </c>
      <c r="F337" s="106" t="s">
        <v>31</v>
      </c>
      <c r="G337" s="112">
        <v>420</v>
      </c>
      <c r="H337" s="109" t="s">
        <v>22</v>
      </c>
      <c r="I337" s="106"/>
    </row>
    <row r="338" ht="27">
      <c r="A338" s="110"/>
      <c r="B338" s="104" t="s">
        <v>680</v>
      </c>
      <c r="C338" s="105" t="s">
        <v>681</v>
      </c>
      <c r="D338" s="104" t="s">
        <v>129</v>
      </c>
      <c r="E338" s="106" t="s">
        <v>30</v>
      </c>
      <c r="F338" s="106" t="s">
        <v>31</v>
      </c>
      <c r="G338" s="112">
        <v>300</v>
      </c>
      <c r="H338" s="109" t="s">
        <v>22</v>
      </c>
      <c r="I338" s="106"/>
    </row>
    <row r="339" ht="27">
      <c r="A339" s="110"/>
      <c r="B339" s="104" t="s">
        <v>682</v>
      </c>
      <c r="C339" s="105" t="s">
        <v>683</v>
      </c>
      <c r="D339" s="104" t="s">
        <v>129</v>
      </c>
      <c r="E339" s="106" t="s">
        <v>30</v>
      </c>
      <c r="F339" s="106" t="s">
        <v>31</v>
      </c>
      <c r="G339" s="112">
        <v>420</v>
      </c>
      <c r="H339" s="109" t="s">
        <v>22</v>
      </c>
      <c r="I339" s="106"/>
    </row>
    <row r="340" ht="27">
      <c r="A340" s="110"/>
      <c r="B340" s="104" t="s">
        <v>684</v>
      </c>
      <c r="C340" s="105" t="s">
        <v>685</v>
      </c>
      <c r="D340" s="104" t="s">
        <v>129</v>
      </c>
      <c r="E340" s="106" t="s">
        <v>30</v>
      </c>
      <c r="F340" s="106" t="s">
        <v>31</v>
      </c>
      <c r="G340" s="112">
        <v>540</v>
      </c>
      <c r="H340" s="109" t="s">
        <v>22</v>
      </c>
      <c r="I340" s="106"/>
    </row>
    <row r="341" ht="27">
      <c r="A341" s="110"/>
      <c r="B341" s="104" t="s">
        <v>686</v>
      </c>
      <c r="C341" s="105" t="s">
        <v>687</v>
      </c>
      <c r="D341" s="104" t="s">
        <v>129</v>
      </c>
      <c r="E341" s="106" t="s">
        <v>30</v>
      </c>
      <c r="F341" s="106" t="s">
        <v>31</v>
      </c>
      <c r="G341" s="112">
        <v>420</v>
      </c>
      <c r="H341" s="109" t="s">
        <v>22</v>
      </c>
      <c r="I341" s="106"/>
    </row>
    <row r="342" ht="27">
      <c r="A342" s="110"/>
      <c r="B342" s="104" t="s">
        <v>688</v>
      </c>
      <c r="C342" s="108" t="s">
        <v>689</v>
      </c>
      <c r="D342" s="104" t="s">
        <v>129</v>
      </c>
      <c r="E342" s="106" t="s">
        <v>30</v>
      </c>
      <c r="F342" s="106" t="s">
        <v>31</v>
      </c>
      <c r="G342" s="112">
        <v>840</v>
      </c>
      <c r="H342" s="109" t="s">
        <v>22</v>
      </c>
      <c r="I342" s="106"/>
    </row>
    <row r="343" ht="27">
      <c r="A343" s="110"/>
      <c r="B343" s="104" t="s">
        <v>690</v>
      </c>
      <c r="C343" s="105" t="s">
        <v>691</v>
      </c>
      <c r="D343" s="104" t="s">
        <v>129</v>
      </c>
      <c r="E343" s="106" t="s">
        <v>30</v>
      </c>
      <c r="F343" s="106" t="s">
        <v>31</v>
      </c>
      <c r="G343" s="112">
        <v>600</v>
      </c>
      <c r="H343" s="109" t="s">
        <v>22</v>
      </c>
      <c r="I343" s="106"/>
    </row>
    <row r="344" ht="27">
      <c r="A344" s="110"/>
      <c r="B344" s="142" t="s">
        <v>692</v>
      </c>
      <c r="C344" s="105" t="s">
        <v>693</v>
      </c>
      <c r="D344" s="104" t="s">
        <v>129</v>
      </c>
      <c r="E344" s="106" t="s">
        <v>30</v>
      </c>
      <c r="F344" s="106" t="s">
        <v>31</v>
      </c>
      <c r="G344" s="112">
        <v>420</v>
      </c>
      <c r="H344" s="109" t="s">
        <v>22</v>
      </c>
      <c r="I344" s="106"/>
    </row>
    <row r="345" ht="27">
      <c r="A345" s="110"/>
      <c r="B345" s="104" t="s">
        <v>694</v>
      </c>
      <c r="C345" s="105" t="s">
        <v>695</v>
      </c>
      <c r="D345" s="104" t="s">
        <v>129</v>
      </c>
      <c r="E345" s="106" t="s">
        <v>30</v>
      </c>
      <c r="F345" s="106" t="s">
        <v>31</v>
      </c>
      <c r="G345" s="112">
        <v>600</v>
      </c>
      <c r="H345" s="109" t="s">
        <v>22</v>
      </c>
      <c r="I345" s="106"/>
    </row>
    <row r="346" ht="27">
      <c r="A346" s="110"/>
      <c r="B346" s="104" t="s">
        <v>696</v>
      </c>
      <c r="C346" s="108" t="s">
        <v>697</v>
      </c>
      <c r="D346" s="113" t="s">
        <v>20</v>
      </c>
      <c r="E346" s="106" t="s">
        <v>30</v>
      </c>
      <c r="F346" s="106" t="s">
        <v>31</v>
      </c>
      <c r="G346" s="112">
        <v>600</v>
      </c>
      <c r="H346" s="109" t="s">
        <v>22</v>
      </c>
      <c r="I346" s="106"/>
    </row>
    <row r="347" ht="27">
      <c r="A347" s="110"/>
      <c r="B347" s="104" t="s">
        <v>698</v>
      </c>
      <c r="C347" s="105" t="s">
        <v>699</v>
      </c>
      <c r="D347" s="104" t="s">
        <v>20</v>
      </c>
      <c r="E347" s="106" t="s">
        <v>30</v>
      </c>
      <c r="F347" s="106" t="s">
        <v>31</v>
      </c>
      <c r="G347" s="112">
        <v>1800</v>
      </c>
      <c r="H347" s="109" t="s">
        <v>22</v>
      </c>
      <c r="I347" s="106"/>
    </row>
    <row r="348" ht="27">
      <c r="A348" s="110"/>
      <c r="B348" s="104" t="s">
        <v>700</v>
      </c>
      <c r="C348" s="105" t="s">
        <v>701</v>
      </c>
      <c r="D348" s="104" t="s">
        <v>20</v>
      </c>
      <c r="E348" s="106" t="s">
        <v>30</v>
      </c>
      <c r="F348" s="106" t="s">
        <v>31</v>
      </c>
      <c r="G348" s="112">
        <v>600</v>
      </c>
      <c r="H348" s="109" t="s">
        <v>22</v>
      </c>
      <c r="I348" s="106"/>
    </row>
    <row r="349" ht="27">
      <c r="A349" s="110"/>
      <c r="B349" s="104" t="s">
        <v>702</v>
      </c>
      <c r="C349" s="105" t="s">
        <v>703</v>
      </c>
      <c r="D349" s="104" t="s">
        <v>20</v>
      </c>
      <c r="E349" s="106" t="s">
        <v>30</v>
      </c>
      <c r="F349" s="106" t="s">
        <v>31</v>
      </c>
      <c r="G349" s="112">
        <v>360</v>
      </c>
      <c r="H349" s="109" t="s">
        <v>22</v>
      </c>
      <c r="I349" s="106"/>
    </row>
    <row r="350" ht="27">
      <c r="A350" s="110"/>
      <c r="B350" s="104" t="s">
        <v>704</v>
      </c>
      <c r="C350" s="105" t="s">
        <v>705</v>
      </c>
      <c r="D350" s="104" t="s">
        <v>20</v>
      </c>
      <c r="E350" s="106" t="s">
        <v>30</v>
      </c>
      <c r="F350" s="106" t="s">
        <v>31</v>
      </c>
      <c r="G350" s="112">
        <v>3000</v>
      </c>
      <c r="H350" s="109" t="s">
        <v>22</v>
      </c>
      <c r="I350" s="106"/>
    </row>
    <row r="351" ht="27">
      <c r="A351" s="110"/>
      <c r="B351" s="104" t="s">
        <v>706</v>
      </c>
      <c r="C351" s="105" t="s">
        <v>707</v>
      </c>
      <c r="D351" s="104" t="s">
        <v>129</v>
      </c>
      <c r="E351" s="106" t="s">
        <v>30</v>
      </c>
      <c r="F351" s="106" t="s">
        <v>31</v>
      </c>
      <c r="G351" s="112">
        <v>3000</v>
      </c>
      <c r="H351" s="109" t="s">
        <v>22</v>
      </c>
      <c r="I351" s="106"/>
    </row>
    <row r="352" ht="27">
      <c r="A352" s="110"/>
      <c r="B352" s="104" t="s">
        <v>708</v>
      </c>
      <c r="C352" s="105" t="s">
        <v>709</v>
      </c>
      <c r="D352" s="104" t="s">
        <v>126</v>
      </c>
      <c r="E352" s="106" t="s">
        <v>30</v>
      </c>
      <c r="F352" s="106" t="s">
        <v>31</v>
      </c>
      <c r="G352" s="112">
        <v>1500</v>
      </c>
      <c r="H352" s="109" t="s">
        <v>26</v>
      </c>
      <c r="I352" s="106"/>
    </row>
    <row r="353" ht="27">
      <c r="A353" s="110"/>
      <c r="B353" s="104" t="s">
        <v>710</v>
      </c>
      <c r="C353" s="105" t="s">
        <v>711</v>
      </c>
      <c r="D353" s="104" t="s">
        <v>129</v>
      </c>
      <c r="E353" s="106" t="s">
        <v>30</v>
      </c>
      <c r="F353" s="106" t="s">
        <v>31</v>
      </c>
      <c r="G353" s="112">
        <v>600</v>
      </c>
      <c r="H353" s="109" t="s">
        <v>26</v>
      </c>
      <c r="I353" s="106"/>
    </row>
    <row r="354" ht="27">
      <c r="A354" s="110"/>
      <c r="B354" s="104" t="s">
        <v>712</v>
      </c>
      <c r="C354" s="105" t="s">
        <v>713</v>
      </c>
      <c r="D354" s="104" t="s">
        <v>129</v>
      </c>
      <c r="E354" s="106" t="s">
        <v>30</v>
      </c>
      <c r="F354" s="106" t="s">
        <v>31</v>
      </c>
      <c r="G354" s="112">
        <v>900</v>
      </c>
      <c r="H354" s="109" t="s">
        <v>26</v>
      </c>
      <c r="I354" s="106"/>
    </row>
    <row r="355" ht="27">
      <c r="A355" s="110"/>
      <c r="B355" s="104" t="s">
        <v>714</v>
      </c>
      <c r="C355" s="105" t="s">
        <v>715</v>
      </c>
      <c r="D355" s="104" t="s">
        <v>29</v>
      </c>
      <c r="E355" s="106" t="s">
        <v>30</v>
      </c>
      <c r="F355" s="106" t="s">
        <v>31</v>
      </c>
      <c r="G355" s="112">
        <v>180</v>
      </c>
      <c r="H355" s="109" t="s">
        <v>26</v>
      </c>
      <c r="I355" s="106"/>
    </row>
    <row r="356" ht="27">
      <c r="A356" s="110"/>
      <c r="B356" s="104" t="s">
        <v>716</v>
      </c>
      <c r="C356" s="105" t="s">
        <v>717</v>
      </c>
      <c r="D356" s="104" t="s">
        <v>129</v>
      </c>
      <c r="E356" s="106" t="s">
        <v>30</v>
      </c>
      <c r="F356" s="106" t="s">
        <v>31</v>
      </c>
      <c r="G356" s="112">
        <v>240</v>
      </c>
      <c r="H356" s="109" t="s">
        <v>26</v>
      </c>
      <c r="I356" s="106"/>
    </row>
    <row r="357" ht="27">
      <c r="A357" s="110"/>
      <c r="B357" s="104" t="s">
        <v>718</v>
      </c>
      <c r="C357" s="105" t="s">
        <v>719</v>
      </c>
      <c r="D357" s="104" t="s">
        <v>129</v>
      </c>
      <c r="E357" s="106" t="s">
        <v>30</v>
      </c>
      <c r="F357" s="106" t="s">
        <v>31</v>
      </c>
      <c r="G357" s="112">
        <v>600</v>
      </c>
      <c r="H357" s="109" t="s">
        <v>26</v>
      </c>
      <c r="I357" s="106"/>
    </row>
    <row r="358" ht="27">
      <c r="A358" s="114"/>
      <c r="B358" s="104" t="s">
        <v>720</v>
      </c>
      <c r="C358" s="105" t="s">
        <v>721</v>
      </c>
      <c r="D358" s="104" t="s">
        <v>20</v>
      </c>
      <c r="E358" s="106" t="s">
        <v>30</v>
      </c>
      <c r="F358" s="106" t="s">
        <v>31</v>
      </c>
      <c r="G358" s="112">
        <v>600</v>
      </c>
      <c r="H358" s="109" t="s">
        <v>26</v>
      </c>
      <c r="I358" s="106"/>
    </row>
    <row r="359" ht="21" customHeight="1">
      <c r="A359" s="143" t="s">
        <v>743</v>
      </c>
      <c r="B359" s="144"/>
      <c r="C359" s="144"/>
      <c r="D359" s="144"/>
      <c r="E359" s="145"/>
      <c r="F359" s="146" t="s">
        <v>22</v>
      </c>
      <c r="G359" s="146" t="s">
        <v>22</v>
      </c>
      <c r="H359" s="147">
        <f>H328+H313+H311+H310+H305+H265+H212+H193+H183+H167+H152+H132+H125+H105+H78+H67+H41+H10</f>
        <v>0</v>
      </c>
      <c r="I359" s="148" t="s">
        <v>22</v>
      </c>
    </row>
    <row r="360" ht="20.25" customHeight="1">
      <c r="A360" s="149" t="s">
        <v>744</v>
      </c>
      <c r="B360" s="150"/>
      <c r="C360" s="150"/>
      <c r="D360" s="150"/>
      <c r="E360" s="151"/>
      <c r="F360" s="152" t="s">
        <v>22</v>
      </c>
      <c r="G360" s="152" t="s">
        <v>22</v>
      </c>
      <c r="H360" s="153">
        <f>H359*12</f>
        <v>0</v>
      </c>
      <c r="I360" s="153" t="s">
        <v>22</v>
      </c>
    </row>
    <row r="361" ht="19.5" customHeight="1">
      <c r="A361" s="154" t="s">
        <v>745</v>
      </c>
      <c r="B361" s="155"/>
      <c r="C361" s="155"/>
      <c r="D361" s="155"/>
      <c r="E361" s="156"/>
      <c r="F361" s="157" t="s">
        <v>22</v>
      </c>
      <c r="G361" s="158" t="s">
        <v>22</v>
      </c>
      <c r="H361" s="159">
        <f>H359*24</f>
        <v>0</v>
      </c>
      <c r="I361" s="159" t="s">
        <v>22</v>
      </c>
    </row>
    <row r="362" ht="25.5" customHeight="1">
      <c r="A362" s="160" t="s">
        <v>746</v>
      </c>
      <c r="B362" s="161"/>
      <c r="C362" s="161"/>
      <c r="D362" s="161"/>
      <c r="E362" s="162"/>
      <c r="F362" s="163" t="s">
        <v>747</v>
      </c>
      <c r="G362" s="164"/>
      <c r="H362" s="164"/>
      <c r="I362" s="165"/>
    </row>
    <row r="363" ht="28.5" customHeight="1">
      <c r="A363" s="161" t="s">
        <v>748</v>
      </c>
      <c r="B363" s="161"/>
      <c r="C363" s="161"/>
      <c r="D363" s="161"/>
      <c r="E363" s="162"/>
      <c r="F363" s="166" t="s">
        <v>749</v>
      </c>
      <c r="G363" s="164"/>
      <c r="H363" s="164"/>
      <c r="I363" s="165"/>
    </row>
    <row r="364" ht="42.75" customHeight="1">
      <c r="A364" s="160" t="s">
        <v>750</v>
      </c>
      <c r="B364" s="161"/>
      <c r="C364" s="161"/>
      <c r="D364" s="161"/>
      <c r="E364" s="162"/>
      <c r="F364" s="166" t="s">
        <v>751</v>
      </c>
      <c r="G364" s="167"/>
      <c r="H364" s="167"/>
      <c r="I364" s="168"/>
    </row>
    <row r="365" ht="124.5" customHeight="1">
      <c r="A365" s="160" t="s">
        <v>752</v>
      </c>
      <c r="B365" s="161"/>
      <c r="C365" s="161"/>
      <c r="D365" s="161"/>
      <c r="E365" s="162"/>
      <c r="F365" s="166" t="s">
        <v>753</v>
      </c>
      <c r="G365" s="164"/>
      <c r="H365" s="164"/>
      <c r="I365" s="165"/>
    </row>
    <row r="366" ht="39" customHeight="1">
      <c r="A366" s="160" t="s">
        <v>754</v>
      </c>
      <c r="B366" s="161"/>
      <c r="C366" s="161"/>
      <c r="D366" s="161"/>
      <c r="E366" s="162"/>
      <c r="F366" s="166" t="s">
        <v>755</v>
      </c>
      <c r="G366" s="167"/>
      <c r="H366" s="167"/>
      <c r="I366" s="168"/>
    </row>
    <row r="367" ht="28.5" customHeight="1">
      <c r="A367" s="160" t="s">
        <v>756</v>
      </c>
      <c r="B367" s="161"/>
      <c r="C367" s="161"/>
      <c r="D367" s="161"/>
      <c r="E367" s="162"/>
      <c r="F367" s="166" t="s">
        <v>757</v>
      </c>
      <c r="G367" s="167"/>
      <c r="H367" s="167"/>
      <c r="I367" s="168"/>
    </row>
    <row r="368" ht="3.75" customHeight="1">
      <c r="A368" s="169"/>
      <c r="B368" s="169"/>
      <c r="C368" s="169"/>
      <c r="D368" s="169"/>
      <c r="E368" s="169"/>
      <c r="F368" s="169"/>
      <c r="G368" s="169"/>
      <c r="H368" s="169"/>
      <c r="I368" s="169"/>
    </row>
    <row r="369" ht="19.5" customHeight="1">
      <c r="A369" s="170" t="s">
        <v>758</v>
      </c>
      <c r="B369" s="170"/>
      <c r="C369" s="170"/>
      <c r="D369" s="170"/>
      <c r="E369" s="170"/>
      <c r="F369" s="170"/>
      <c r="G369" s="171"/>
      <c r="H369" s="172"/>
      <c r="I369" s="172"/>
    </row>
    <row r="370" ht="45.75" customHeight="1">
      <c r="A370" s="173" t="s">
        <v>759</v>
      </c>
      <c r="B370" s="173"/>
      <c r="C370" s="173"/>
      <c r="D370" s="173"/>
      <c r="E370" s="173"/>
      <c r="F370" s="173"/>
      <c r="G370" s="173"/>
      <c r="H370" s="173"/>
      <c r="I370" s="173"/>
    </row>
    <row r="371" ht="54.75" customHeight="1">
      <c r="A371" s="173"/>
      <c r="B371" s="173"/>
      <c r="C371" s="173"/>
      <c r="D371" s="173"/>
      <c r="E371" s="173"/>
      <c r="F371" s="173"/>
      <c r="G371" s="173"/>
      <c r="H371" s="173"/>
      <c r="I371" s="173"/>
    </row>
    <row r="372">
      <c r="A372" s="173" t="s">
        <v>760</v>
      </c>
      <c r="B372" s="173"/>
      <c r="C372" s="173"/>
      <c r="D372" s="173"/>
      <c r="E372" s="173"/>
      <c r="F372" s="173"/>
      <c r="G372" s="173"/>
      <c r="H372" s="173"/>
      <c r="I372" s="173"/>
    </row>
    <row r="373" ht="32.25" customHeight="1">
      <c r="A373" s="173"/>
      <c r="B373" s="173"/>
      <c r="C373" s="173"/>
      <c r="D373" s="173"/>
      <c r="E373" s="173"/>
      <c r="F373" s="173"/>
      <c r="G373" s="173"/>
      <c r="H373" s="173"/>
      <c r="I373" s="173"/>
    </row>
    <row r="374" ht="32.25" customHeight="1">
      <c r="A374" s="92"/>
      <c r="B374" s="82"/>
      <c r="C374" s="82"/>
      <c r="D374" s="82"/>
      <c r="E374" s="82"/>
      <c r="F374" s="82"/>
      <c r="G374" s="82"/>
      <c r="H374" s="82"/>
      <c r="I374" s="82"/>
    </row>
    <row r="375">
      <c r="A375" s="92"/>
      <c r="B375" s="92" t="s">
        <v>730</v>
      </c>
      <c r="C375" s="174"/>
      <c r="D375" s="92" t="s">
        <v>731</v>
      </c>
      <c r="E375" s="92"/>
      <c r="F375" s="92" t="s">
        <v>732</v>
      </c>
      <c r="G375" s="92"/>
      <c r="H375" s="92"/>
      <c r="I375" s="92"/>
    </row>
    <row r="376"/>
    <row r="377" ht="14.25">
      <c r="D377" t="s">
        <v>733</v>
      </c>
    </row>
  </sheetData>
  <mergeCells count="51">
    <mergeCell ref="G1:I1"/>
    <mergeCell ref="G2:I2"/>
    <mergeCell ref="G3:I3"/>
    <mergeCell ref="G4:I4"/>
    <mergeCell ref="A6:I6"/>
    <mergeCell ref="A7:I7"/>
    <mergeCell ref="A11:A40"/>
    <mergeCell ref="A42:A66"/>
    <mergeCell ref="A68:A77"/>
    <mergeCell ref="A79:A104"/>
    <mergeCell ref="A106:A124"/>
    <mergeCell ref="A126:A131"/>
    <mergeCell ref="A133:A151"/>
    <mergeCell ref="A153:A166"/>
    <mergeCell ref="A168:A182"/>
    <mergeCell ref="A184:A192"/>
    <mergeCell ref="A194:A211"/>
    <mergeCell ref="A213:A219"/>
    <mergeCell ref="A221:A228"/>
    <mergeCell ref="A230:A236"/>
    <mergeCell ref="A238:A241"/>
    <mergeCell ref="A243:A245"/>
    <mergeCell ref="A247:A255"/>
    <mergeCell ref="A257:A264"/>
    <mergeCell ref="A266:A300"/>
    <mergeCell ref="A302:A304"/>
    <mergeCell ref="A306:A309"/>
    <mergeCell ref="D312:I312"/>
    <mergeCell ref="A314:A318"/>
    <mergeCell ref="A320:A327"/>
    <mergeCell ref="A329:A335"/>
    <mergeCell ref="A337:A358"/>
    <mergeCell ref="A359:E359"/>
    <mergeCell ref="A360:E360"/>
    <mergeCell ref="A361:E361"/>
    <mergeCell ref="A362:E362"/>
    <mergeCell ref="F362:I362"/>
    <mergeCell ref="A363:E363"/>
    <mergeCell ref="F363:I363"/>
    <mergeCell ref="A364:E364"/>
    <mergeCell ref="F364:I364"/>
    <mergeCell ref="A365:E365"/>
    <mergeCell ref="F365:I365"/>
    <mergeCell ref="A366:E366"/>
    <mergeCell ref="F366:I366"/>
    <mergeCell ref="A367:E367"/>
    <mergeCell ref="F367:I367"/>
    <mergeCell ref="A368:I368"/>
    <mergeCell ref="A369:F369"/>
    <mergeCell ref="A370:I371"/>
    <mergeCell ref="A372:I373"/>
  </mergeCells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-0.249977111117893"/>
    <outlinePr applyStyles="0" summaryBelow="1" summaryRight="1" showOutlineSymbols="1"/>
    <pageSetUpPr autoPageBreaks="1" fitToPage="0"/>
  </sheetPr>
  <sheetViews>
    <sheetView showGridLines="0" zoomScale="70" workbookViewId="0">
      <pane xSplit="1" ySplit="12" topLeftCell="B13" activePane="bottomRight" state="frozen"/>
      <selection activeCell="C22" activeCellId="0" sqref="C22"/>
    </sheetView>
  </sheetViews>
  <sheetFormatPr defaultColWidth="9.109375" defaultRowHeight="14.25"/>
  <cols>
    <col customWidth="1" min="1" max="1" style="175" width="4.6640625"/>
    <col customWidth="1" min="2" max="2" style="175" width="23"/>
    <col customWidth="1" min="3" max="3" style="175" width="41.109375"/>
    <col bestFit="1" customWidth="1" min="4" max="4" style="175" width="34.44140625"/>
    <col bestFit="1" customWidth="1" min="5" max="5" style="175" width="17.6640625"/>
    <col customWidth="1" min="6" max="6" style="175" width="24.109375"/>
    <col customWidth="1" min="7" max="8" style="175" width="16"/>
    <col customWidth="1" min="9" max="9" style="175" width="17.109375"/>
    <col customWidth="1" min="10" max="10" style="175" width="16"/>
    <col customWidth="1" min="11" max="11" style="175" width="16.44140625"/>
    <col min="12" max="16384" style="175" width="9.109375"/>
  </cols>
  <sheetData>
    <row r="1" ht="16.5">
      <c r="B1" s="176" t="s">
        <v>761</v>
      </c>
    </row>
    <row r="2" ht="16.5">
      <c r="B2" s="177"/>
      <c r="C2" s="175" t="s">
        <v>762</v>
      </c>
    </row>
    <row r="3" ht="16.5">
      <c r="B3" s="178"/>
      <c r="C3" s="175" t="s">
        <v>763</v>
      </c>
    </row>
    <row r="4" ht="16.5">
      <c r="B4" s="179"/>
      <c r="C4" s="175" t="s">
        <v>764</v>
      </c>
    </row>
    <row r="5" ht="16.5">
      <c r="B5" s="176" t="s">
        <v>765</v>
      </c>
    </row>
    <row r="6" ht="16.5">
      <c r="B6" s="175" t="s">
        <v>766</v>
      </c>
      <c r="G6" s="180"/>
      <c r="H6" s="180"/>
      <c r="I6" s="180"/>
      <c r="J6" s="180"/>
      <c r="K6" s="180"/>
      <c r="L6" s="180"/>
    </row>
    <row r="7" ht="16.5">
      <c r="B7" s="175" t="s">
        <v>767</v>
      </c>
      <c r="G7" s="180"/>
      <c r="H7" s="180"/>
      <c r="I7" s="180"/>
      <c r="J7" s="180"/>
      <c r="K7" s="180"/>
      <c r="L7" s="180"/>
    </row>
    <row r="8" ht="16.5">
      <c r="B8" s="175" t="s">
        <v>768</v>
      </c>
      <c r="G8" s="180"/>
      <c r="H8" s="180"/>
      <c r="I8" s="180"/>
      <c r="J8" s="180"/>
      <c r="K8" s="180"/>
      <c r="L8" s="180"/>
    </row>
    <row r="9" ht="16.5">
      <c r="B9" s="181" t="s">
        <v>769</v>
      </c>
      <c r="G9" s="180"/>
      <c r="H9" s="180"/>
      <c r="I9" s="180"/>
      <c r="J9" s="180"/>
      <c r="K9" s="180"/>
      <c r="L9" s="180"/>
    </row>
    <row r="10" ht="16.5">
      <c r="B10" s="175" t="s">
        <v>770</v>
      </c>
      <c r="G10" s="180"/>
      <c r="H10" s="180"/>
      <c r="I10" s="180"/>
      <c r="J10" s="180"/>
      <c r="K10" s="180"/>
      <c r="L10" s="180"/>
    </row>
    <row r="11" ht="16.5">
      <c r="G11" s="180"/>
      <c r="H11" s="180">
        <v>1.2</v>
      </c>
      <c r="I11" s="180"/>
      <c r="J11" s="180"/>
      <c r="K11" s="180"/>
      <c r="L11" s="180"/>
    </row>
    <row r="12" ht="45">
      <c r="B12" s="182" t="s">
        <v>771</v>
      </c>
      <c r="C12" s="182" t="s">
        <v>772</v>
      </c>
      <c r="D12" s="182" t="s">
        <v>773</v>
      </c>
      <c r="E12" s="182" t="s">
        <v>774</v>
      </c>
      <c r="F12" s="182" t="s">
        <v>775</v>
      </c>
      <c r="G12" s="182" t="s">
        <v>776</v>
      </c>
      <c r="H12" s="182" t="s">
        <v>777</v>
      </c>
      <c r="I12" s="182" t="s">
        <v>778</v>
      </c>
      <c r="J12" s="182" t="s">
        <v>779</v>
      </c>
      <c r="K12" s="182" t="s">
        <v>780</v>
      </c>
    </row>
    <row r="13" s="183" customFormat="1" ht="16.5">
      <c r="A13" s="184"/>
      <c r="B13" s="185" t="s">
        <v>781</v>
      </c>
      <c r="C13" s="185" t="s">
        <v>782</v>
      </c>
      <c r="D13" s="186"/>
      <c r="E13" s="187">
        <v>1</v>
      </c>
      <c r="F13" s="188">
        <v>5</v>
      </c>
      <c r="G13" s="189">
        <f t="shared" ref="G13:G39" si="13">E13*F13</f>
        <v>5</v>
      </c>
      <c r="H13" s="189">
        <f t="shared" ref="H13:H21" si="14">G13*$H$9</f>
        <v>0</v>
      </c>
      <c r="I13" s="186">
        <v>2</v>
      </c>
      <c r="J13" s="189">
        <f t="shared" ref="J13:J39" si="15">G13*I13</f>
        <v>10</v>
      </c>
      <c r="K13" s="189">
        <f t="shared" ref="K13:K39" si="16">H13*J13</f>
        <v>0</v>
      </c>
    </row>
    <row r="14" s="183" customFormat="1" ht="16.5">
      <c r="A14" s="184"/>
      <c r="B14" s="185" t="s">
        <v>781</v>
      </c>
      <c r="C14" s="185" t="s">
        <v>783</v>
      </c>
      <c r="D14" s="186"/>
      <c r="E14" s="187">
        <v>1</v>
      </c>
      <c r="F14" s="188">
        <v>1</v>
      </c>
      <c r="G14" s="189">
        <f t="shared" si="13"/>
        <v>1</v>
      </c>
      <c r="H14" s="189">
        <f t="shared" si="14"/>
        <v>0</v>
      </c>
      <c r="I14" s="186">
        <v>4</v>
      </c>
      <c r="J14" s="189">
        <f t="shared" si="15"/>
        <v>4</v>
      </c>
      <c r="K14" s="189">
        <f t="shared" si="16"/>
        <v>0</v>
      </c>
    </row>
    <row r="15" s="183" customFormat="1" ht="16.5">
      <c r="A15" s="184"/>
      <c r="B15" s="185" t="s">
        <v>781</v>
      </c>
      <c r="C15" s="185" t="s">
        <v>784</v>
      </c>
      <c r="D15" s="186"/>
      <c r="E15" s="187">
        <v>30</v>
      </c>
      <c r="F15" s="188"/>
      <c r="G15" s="189">
        <f t="shared" si="13"/>
        <v>0</v>
      </c>
      <c r="H15" s="189">
        <f t="shared" si="14"/>
        <v>0</v>
      </c>
      <c r="I15" s="186"/>
      <c r="J15" s="189">
        <f t="shared" si="15"/>
        <v>0</v>
      </c>
      <c r="K15" s="189">
        <f t="shared" si="16"/>
        <v>0</v>
      </c>
    </row>
    <row r="16" s="183" customFormat="1" ht="33">
      <c r="A16" s="184"/>
      <c r="B16" s="185" t="s">
        <v>781</v>
      </c>
      <c r="C16" s="185" t="s">
        <v>785</v>
      </c>
      <c r="D16" s="186"/>
      <c r="E16" s="187"/>
      <c r="F16" s="188"/>
      <c r="G16" s="189">
        <f t="shared" si="13"/>
        <v>0</v>
      </c>
      <c r="H16" s="189">
        <f t="shared" si="14"/>
        <v>0</v>
      </c>
      <c r="I16" s="186"/>
      <c r="J16" s="189">
        <f t="shared" si="15"/>
        <v>0</v>
      </c>
      <c r="K16" s="189">
        <f t="shared" si="16"/>
        <v>0</v>
      </c>
    </row>
    <row r="17" s="183" customFormat="1" ht="33">
      <c r="A17" s="184"/>
      <c r="B17" s="185" t="s">
        <v>781</v>
      </c>
      <c r="C17" s="185" t="s">
        <v>786</v>
      </c>
      <c r="D17" s="186"/>
      <c r="E17" s="187"/>
      <c r="F17" s="188"/>
      <c r="G17" s="189">
        <f t="shared" si="13"/>
        <v>0</v>
      </c>
      <c r="H17" s="189">
        <f t="shared" si="14"/>
        <v>0</v>
      </c>
      <c r="I17" s="186"/>
      <c r="J17" s="189">
        <f t="shared" si="15"/>
        <v>0</v>
      </c>
      <c r="K17" s="189">
        <f t="shared" si="16"/>
        <v>0</v>
      </c>
    </row>
    <row r="18" s="183" customFormat="1" ht="33">
      <c r="A18" s="184"/>
      <c r="B18" s="185" t="s">
        <v>781</v>
      </c>
      <c r="C18" s="185" t="s">
        <v>787</v>
      </c>
      <c r="D18" s="186"/>
      <c r="E18" s="187"/>
      <c r="F18" s="188"/>
      <c r="G18" s="189">
        <f t="shared" si="13"/>
        <v>0</v>
      </c>
      <c r="H18" s="189">
        <f t="shared" si="14"/>
        <v>0</v>
      </c>
      <c r="I18" s="186"/>
      <c r="J18" s="189">
        <f t="shared" si="15"/>
        <v>0</v>
      </c>
      <c r="K18" s="189">
        <f t="shared" si="16"/>
        <v>0</v>
      </c>
    </row>
    <row r="19" s="183" customFormat="1" ht="33">
      <c r="A19" s="184"/>
      <c r="B19" s="185" t="s">
        <v>781</v>
      </c>
      <c r="C19" s="185" t="s">
        <v>788</v>
      </c>
      <c r="D19" s="186"/>
      <c r="E19" s="187"/>
      <c r="F19" s="188"/>
      <c r="G19" s="189">
        <f t="shared" si="13"/>
        <v>0</v>
      </c>
      <c r="H19" s="189">
        <f t="shared" si="14"/>
        <v>0</v>
      </c>
      <c r="I19" s="186"/>
      <c r="J19" s="189">
        <f t="shared" si="15"/>
        <v>0</v>
      </c>
      <c r="K19" s="189">
        <f t="shared" si="16"/>
        <v>0</v>
      </c>
    </row>
    <row r="20" s="183" customFormat="1" ht="16.5">
      <c r="A20" s="184"/>
      <c r="B20" s="185" t="s">
        <v>781</v>
      </c>
      <c r="C20" s="185" t="s">
        <v>789</v>
      </c>
      <c r="D20" s="186"/>
      <c r="E20" s="187"/>
      <c r="F20" s="188"/>
      <c r="G20" s="189">
        <f t="shared" si="13"/>
        <v>0</v>
      </c>
      <c r="H20" s="189">
        <f t="shared" si="14"/>
        <v>0</v>
      </c>
      <c r="I20" s="186"/>
      <c r="J20" s="189">
        <f t="shared" si="15"/>
        <v>0</v>
      </c>
      <c r="K20" s="189">
        <f t="shared" si="16"/>
        <v>0</v>
      </c>
    </row>
    <row r="21" s="183" customFormat="1" ht="16.5">
      <c r="A21" s="184"/>
      <c r="B21" s="185" t="s">
        <v>781</v>
      </c>
      <c r="C21" s="185" t="s">
        <v>790</v>
      </c>
      <c r="D21" s="186"/>
      <c r="E21" s="187"/>
      <c r="F21" s="188"/>
      <c r="G21" s="189">
        <f t="shared" si="13"/>
        <v>0</v>
      </c>
      <c r="H21" s="189">
        <f t="shared" si="14"/>
        <v>0</v>
      </c>
      <c r="I21" s="186"/>
      <c r="J21" s="189">
        <f t="shared" si="15"/>
        <v>0</v>
      </c>
      <c r="K21" s="189">
        <f t="shared" si="16"/>
        <v>0</v>
      </c>
    </row>
    <row r="22" s="183" customFormat="1" ht="16.5">
      <c r="A22" s="184"/>
      <c r="B22" s="185" t="s">
        <v>781</v>
      </c>
      <c r="C22" s="185"/>
      <c r="D22" s="186"/>
      <c r="E22" s="187"/>
      <c r="F22" s="188"/>
      <c r="G22" s="189">
        <f t="shared" si="13"/>
        <v>0</v>
      </c>
      <c r="H22" s="189">
        <f t="shared" ref="H22:H39" si="17">G22*$H$11</f>
        <v>0</v>
      </c>
      <c r="I22" s="186"/>
      <c r="J22" s="189">
        <f t="shared" si="15"/>
        <v>0</v>
      </c>
      <c r="K22" s="189">
        <f t="shared" si="16"/>
        <v>0</v>
      </c>
    </row>
    <row r="23" s="183" customFormat="1" ht="16.5">
      <c r="A23" s="184"/>
      <c r="B23" s="185" t="s">
        <v>781</v>
      </c>
      <c r="C23" s="185"/>
      <c r="D23" s="186"/>
      <c r="E23" s="187"/>
      <c r="F23" s="188"/>
      <c r="G23" s="189">
        <f t="shared" si="13"/>
        <v>0</v>
      </c>
      <c r="H23" s="189">
        <f t="shared" si="17"/>
        <v>0</v>
      </c>
      <c r="I23" s="186"/>
      <c r="J23" s="189">
        <f t="shared" si="15"/>
        <v>0</v>
      </c>
      <c r="K23" s="189">
        <f t="shared" si="16"/>
        <v>0</v>
      </c>
    </row>
    <row r="24" s="183" customFormat="1" ht="16.5">
      <c r="A24" s="184"/>
      <c r="B24" s="185" t="s">
        <v>781</v>
      </c>
      <c r="C24" s="185"/>
      <c r="D24" s="186"/>
      <c r="E24" s="187"/>
      <c r="F24" s="188"/>
      <c r="G24" s="189">
        <f t="shared" si="13"/>
        <v>0</v>
      </c>
      <c r="H24" s="189">
        <f t="shared" si="17"/>
        <v>0</v>
      </c>
      <c r="I24" s="186"/>
      <c r="J24" s="189">
        <f t="shared" si="15"/>
        <v>0</v>
      </c>
      <c r="K24" s="189">
        <f t="shared" si="16"/>
        <v>0</v>
      </c>
    </row>
    <row r="25" s="183" customFormat="1" ht="16.5">
      <c r="A25" s="184"/>
      <c r="B25" s="185" t="s">
        <v>781</v>
      </c>
      <c r="C25" s="185"/>
      <c r="D25" s="186"/>
      <c r="E25" s="187"/>
      <c r="F25" s="188"/>
      <c r="G25" s="189">
        <f t="shared" si="13"/>
        <v>0</v>
      </c>
      <c r="H25" s="189">
        <f t="shared" si="17"/>
        <v>0</v>
      </c>
      <c r="I25" s="186"/>
      <c r="J25" s="189">
        <f t="shared" si="15"/>
        <v>0</v>
      </c>
      <c r="K25" s="189">
        <f t="shared" si="16"/>
        <v>0</v>
      </c>
    </row>
    <row r="26" s="183" customFormat="1" ht="16.5">
      <c r="A26" s="184"/>
      <c r="B26" s="185" t="s">
        <v>791</v>
      </c>
      <c r="C26" s="185" t="s">
        <v>782</v>
      </c>
      <c r="D26" s="186"/>
      <c r="E26" s="187">
        <v>1</v>
      </c>
      <c r="F26" s="188">
        <v>1</v>
      </c>
      <c r="G26" s="189">
        <f t="shared" si="13"/>
        <v>1</v>
      </c>
      <c r="H26" s="189">
        <f t="shared" si="17"/>
        <v>1.2</v>
      </c>
      <c r="I26" s="186">
        <v>2</v>
      </c>
      <c r="J26" s="189">
        <f t="shared" si="15"/>
        <v>2</v>
      </c>
      <c r="K26" s="189">
        <f t="shared" si="16"/>
        <v>2.3999999999999999</v>
      </c>
    </row>
    <row r="27" s="183" customFormat="1" ht="16.5">
      <c r="A27" s="184"/>
      <c r="B27" s="185" t="s">
        <v>791</v>
      </c>
      <c r="C27" s="185" t="s">
        <v>783</v>
      </c>
      <c r="D27" s="186"/>
      <c r="E27" s="187"/>
      <c r="F27" s="188"/>
      <c r="G27" s="189">
        <f t="shared" si="13"/>
        <v>0</v>
      </c>
      <c r="H27" s="189">
        <f t="shared" si="17"/>
        <v>0</v>
      </c>
      <c r="I27" s="186"/>
      <c r="J27" s="189">
        <f t="shared" si="15"/>
        <v>0</v>
      </c>
      <c r="K27" s="189">
        <f t="shared" si="16"/>
        <v>0</v>
      </c>
    </row>
    <row r="28" s="183" customFormat="1" ht="16.5">
      <c r="A28" s="184"/>
      <c r="B28" s="185" t="s">
        <v>791</v>
      </c>
      <c r="C28" s="185" t="s">
        <v>784</v>
      </c>
      <c r="D28" s="186"/>
      <c r="E28" s="187"/>
      <c r="F28" s="188"/>
      <c r="G28" s="189">
        <f t="shared" si="13"/>
        <v>0</v>
      </c>
      <c r="H28" s="189">
        <f t="shared" si="17"/>
        <v>0</v>
      </c>
      <c r="I28" s="186"/>
      <c r="J28" s="189">
        <f t="shared" si="15"/>
        <v>0</v>
      </c>
      <c r="K28" s="189">
        <f t="shared" si="16"/>
        <v>0</v>
      </c>
    </row>
    <row r="29" s="183" customFormat="1" ht="33">
      <c r="A29" s="184"/>
      <c r="B29" s="185" t="s">
        <v>791</v>
      </c>
      <c r="C29" s="185" t="s">
        <v>785</v>
      </c>
      <c r="D29" s="186"/>
      <c r="E29" s="187"/>
      <c r="F29" s="188"/>
      <c r="G29" s="189">
        <f t="shared" si="13"/>
        <v>0</v>
      </c>
      <c r="H29" s="189">
        <f t="shared" si="17"/>
        <v>0</v>
      </c>
      <c r="I29" s="186"/>
      <c r="J29" s="189">
        <f t="shared" si="15"/>
        <v>0</v>
      </c>
      <c r="K29" s="189">
        <f t="shared" si="16"/>
        <v>0</v>
      </c>
    </row>
    <row r="30" s="183" customFormat="1" ht="33">
      <c r="A30" s="184"/>
      <c r="B30" s="185" t="s">
        <v>791</v>
      </c>
      <c r="C30" s="185" t="s">
        <v>786</v>
      </c>
      <c r="D30" s="186"/>
      <c r="E30" s="187"/>
      <c r="F30" s="188"/>
      <c r="G30" s="189">
        <f t="shared" si="13"/>
        <v>0</v>
      </c>
      <c r="H30" s="189">
        <f t="shared" si="17"/>
        <v>0</v>
      </c>
      <c r="I30" s="186"/>
      <c r="J30" s="189">
        <f t="shared" si="15"/>
        <v>0</v>
      </c>
      <c r="K30" s="189">
        <f t="shared" si="16"/>
        <v>0</v>
      </c>
    </row>
    <row r="31" s="183" customFormat="1" ht="33">
      <c r="A31" s="184"/>
      <c r="B31" s="185" t="s">
        <v>791</v>
      </c>
      <c r="C31" s="185" t="s">
        <v>787</v>
      </c>
      <c r="D31" s="186"/>
      <c r="E31" s="187"/>
      <c r="F31" s="188"/>
      <c r="G31" s="189">
        <f t="shared" si="13"/>
        <v>0</v>
      </c>
      <c r="H31" s="189">
        <f t="shared" si="17"/>
        <v>0</v>
      </c>
      <c r="I31" s="186"/>
      <c r="J31" s="189">
        <f t="shared" si="15"/>
        <v>0</v>
      </c>
      <c r="K31" s="189">
        <f t="shared" si="16"/>
        <v>0</v>
      </c>
    </row>
    <row r="32" s="183" customFormat="1" ht="33">
      <c r="A32" s="184"/>
      <c r="B32" s="185" t="s">
        <v>791</v>
      </c>
      <c r="C32" s="185" t="s">
        <v>788</v>
      </c>
      <c r="D32" s="186"/>
      <c r="E32" s="187"/>
      <c r="F32" s="188"/>
      <c r="G32" s="189">
        <f t="shared" si="13"/>
        <v>0</v>
      </c>
      <c r="H32" s="189">
        <f t="shared" si="17"/>
        <v>0</v>
      </c>
      <c r="I32" s="186"/>
      <c r="J32" s="189">
        <f t="shared" si="15"/>
        <v>0</v>
      </c>
      <c r="K32" s="189">
        <f t="shared" si="16"/>
        <v>0</v>
      </c>
    </row>
    <row r="33" s="183" customFormat="1" ht="16.5">
      <c r="A33" s="184"/>
      <c r="B33" s="185" t="s">
        <v>791</v>
      </c>
      <c r="C33" s="185" t="s">
        <v>789</v>
      </c>
      <c r="D33" s="186"/>
      <c r="E33" s="187"/>
      <c r="F33" s="188"/>
      <c r="G33" s="189">
        <f t="shared" si="13"/>
        <v>0</v>
      </c>
      <c r="H33" s="189">
        <f t="shared" si="17"/>
        <v>0</v>
      </c>
      <c r="I33" s="186"/>
      <c r="J33" s="189">
        <f t="shared" si="15"/>
        <v>0</v>
      </c>
      <c r="K33" s="189">
        <f t="shared" si="16"/>
        <v>0</v>
      </c>
    </row>
    <row r="34" s="183" customFormat="1" ht="16.5">
      <c r="A34" s="184"/>
      <c r="B34" s="185" t="s">
        <v>791</v>
      </c>
      <c r="C34" s="185" t="s">
        <v>790</v>
      </c>
      <c r="D34" s="186"/>
      <c r="E34" s="187"/>
      <c r="F34" s="188"/>
      <c r="G34" s="189">
        <f t="shared" si="13"/>
        <v>0</v>
      </c>
      <c r="H34" s="189">
        <f t="shared" si="17"/>
        <v>0</v>
      </c>
      <c r="I34" s="186"/>
      <c r="J34" s="189">
        <f t="shared" si="15"/>
        <v>0</v>
      </c>
      <c r="K34" s="189">
        <f t="shared" si="16"/>
        <v>0</v>
      </c>
    </row>
    <row r="35" s="183" customFormat="1" ht="16.5">
      <c r="A35" s="184"/>
      <c r="B35" s="185" t="s">
        <v>791</v>
      </c>
      <c r="C35" s="185"/>
      <c r="D35" s="186"/>
      <c r="E35" s="187"/>
      <c r="F35" s="188"/>
      <c r="G35" s="189">
        <f t="shared" si="13"/>
        <v>0</v>
      </c>
      <c r="H35" s="189">
        <f t="shared" si="17"/>
        <v>0</v>
      </c>
      <c r="I35" s="186"/>
      <c r="J35" s="189">
        <f t="shared" si="15"/>
        <v>0</v>
      </c>
      <c r="K35" s="189">
        <f t="shared" si="16"/>
        <v>0</v>
      </c>
    </row>
    <row r="36" s="183" customFormat="1" ht="16.5">
      <c r="A36" s="184"/>
      <c r="B36" s="185" t="s">
        <v>791</v>
      </c>
      <c r="C36" s="185"/>
      <c r="D36" s="186"/>
      <c r="E36" s="187"/>
      <c r="F36" s="188"/>
      <c r="G36" s="189">
        <f t="shared" si="13"/>
        <v>0</v>
      </c>
      <c r="H36" s="189">
        <f t="shared" si="17"/>
        <v>0</v>
      </c>
      <c r="I36" s="186"/>
      <c r="J36" s="189">
        <f t="shared" si="15"/>
        <v>0</v>
      </c>
      <c r="K36" s="189">
        <f t="shared" si="16"/>
        <v>0</v>
      </c>
    </row>
    <row r="37" s="183" customFormat="1" ht="16.5">
      <c r="A37" s="184"/>
      <c r="B37" s="185" t="s">
        <v>791</v>
      </c>
      <c r="C37" s="185"/>
      <c r="D37" s="186"/>
      <c r="E37" s="187"/>
      <c r="F37" s="188"/>
      <c r="G37" s="189">
        <f t="shared" si="13"/>
        <v>0</v>
      </c>
      <c r="H37" s="189">
        <f t="shared" si="17"/>
        <v>0</v>
      </c>
      <c r="I37" s="186"/>
      <c r="J37" s="189">
        <f t="shared" si="15"/>
        <v>0</v>
      </c>
      <c r="K37" s="189">
        <f t="shared" si="16"/>
        <v>0</v>
      </c>
    </row>
    <row r="38" s="183" customFormat="1" ht="16.5">
      <c r="A38" s="184"/>
      <c r="B38" s="185" t="s">
        <v>791</v>
      </c>
      <c r="C38" s="185"/>
      <c r="D38" s="186"/>
      <c r="E38" s="187"/>
      <c r="F38" s="188"/>
      <c r="G38" s="189">
        <f t="shared" si="13"/>
        <v>0</v>
      </c>
      <c r="H38" s="189">
        <f t="shared" si="17"/>
        <v>0</v>
      </c>
      <c r="I38" s="186"/>
      <c r="J38" s="189">
        <f t="shared" si="15"/>
        <v>0</v>
      </c>
      <c r="K38" s="189">
        <f t="shared" si="16"/>
        <v>0</v>
      </c>
    </row>
    <row r="39" s="183" customFormat="1" ht="16.5">
      <c r="A39" s="184"/>
      <c r="B39" s="185" t="s">
        <v>791</v>
      </c>
      <c r="C39" s="185"/>
      <c r="D39" s="186"/>
      <c r="E39" s="187"/>
      <c r="F39" s="188"/>
      <c r="G39" s="189">
        <f t="shared" si="13"/>
        <v>0</v>
      </c>
      <c r="H39" s="189">
        <f t="shared" si="17"/>
        <v>0</v>
      </c>
      <c r="I39" s="186"/>
      <c r="J39" s="189">
        <f t="shared" si="15"/>
        <v>0</v>
      </c>
      <c r="K39" s="189">
        <f t="shared" si="16"/>
        <v>0</v>
      </c>
    </row>
  </sheetData>
  <autoFilter ref="B12:J12"/>
  <dataValidations count="1" disablePrompts="0">
    <dataValidation sqref="C:C" type="list" allowBlank="1" errorStyle="stop" imeMode="noControl" operator="between" showDropDown="0" showErrorMessage="1" showInputMessage="1">
      <formula1>Лист4!$J$11:$J$19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9A00DC-003B-466F-988C-00FB00210076}" type="list" allowBlank="1" errorStyle="stop" imeMode="noControl" operator="between" showDropDown="0" showErrorMessage="1" showInputMessage="1">
          <x14:formula1>
            <xm:f>"ДХЦ,Академия"</xm:f>
          </x14:formula1>
          <xm:sqref>B2 B13:B39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8" tint="-0.499984740745262"/>
    <outlinePr applyStyles="0" summaryBelow="1" summaryRight="1" showOutlineSymbols="1"/>
    <pageSetUpPr autoPageBreaks="1" fitToPage="0"/>
  </sheetPr>
  <sheetViews>
    <sheetView showGridLines="0" zoomScale="70" workbookViewId="0">
      <pane xSplit="1" ySplit="12" topLeftCell="B13" activePane="bottomRight" state="frozen"/>
      <selection activeCell="C22" activeCellId="0" sqref="C22"/>
    </sheetView>
  </sheetViews>
  <sheetFormatPr defaultColWidth="9.109375" defaultRowHeight="14.25"/>
  <cols>
    <col customWidth="1" min="1" max="1" style="175" width="4.6640625"/>
    <col customWidth="1" min="2" max="2" style="175" width="23"/>
    <col customWidth="1" min="3" max="3" style="175" width="41.109375"/>
    <col bestFit="1" customWidth="1" min="4" max="4" style="175" width="34.44140625"/>
    <col bestFit="1" customWidth="1" min="5" max="5" style="175" width="17.6640625"/>
    <col customWidth="1" min="6" max="6" style="175" width="24.109375"/>
    <col customWidth="1" min="7" max="8" style="175" width="16"/>
    <col min="9" max="16384" style="175" width="9.109375"/>
  </cols>
  <sheetData>
    <row r="1" ht="16.5">
      <c r="B1" s="176" t="s">
        <v>761</v>
      </c>
    </row>
    <row r="2">
      <c r="B2" s="177"/>
    </row>
    <row r="3">
      <c r="B3" s="178"/>
    </row>
    <row r="4">
      <c r="B4" s="179"/>
    </row>
    <row r="5" ht="16.5">
      <c r="B5" s="176" t="s">
        <v>765</v>
      </c>
    </row>
    <row r="6" ht="16.5">
      <c r="B6" s="175" t="s">
        <v>766</v>
      </c>
    </row>
    <row r="7" ht="16.5">
      <c r="B7" s="175" t="s">
        <v>767</v>
      </c>
    </row>
    <row r="8" ht="16.5">
      <c r="B8" s="175" t="s">
        <v>768</v>
      </c>
    </row>
    <row r="9" ht="16.5">
      <c r="B9" s="181" t="s">
        <v>769</v>
      </c>
    </row>
    <row r="10" ht="16.5">
      <c r="B10" s="175" t="s">
        <v>770</v>
      </c>
    </row>
    <row r="11" ht="16.5">
      <c r="H11" s="180">
        <v>1.2</v>
      </c>
    </row>
    <row r="12" ht="30">
      <c r="B12" s="182" t="s">
        <v>771</v>
      </c>
      <c r="C12" s="182" t="s">
        <v>772</v>
      </c>
      <c r="D12" s="182" t="s">
        <v>773</v>
      </c>
      <c r="E12" s="182" t="s">
        <v>792</v>
      </c>
      <c r="F12" s="182" t="s">
        <v>793</v>
      </c>
      <c r="G12" s="182" t="s">
        <v>794</v>
      </c>
      <c r="H12" s="182" t="s">
        <v>795</v>
      </c>
    </row>
    <row r="13" s="183" customFormat="1" ht="16.5">
      <c r="A13" s="184"/>
      <c r="B13" s="185" t="s">
        <v>781</v>
      </c>
      <c r="C13" s="185" t="s">
        <v>796</v>
      </c>
      <c r="D13" s="186"/>
      <c r="E13" s="187">
        <v>1</v>
      </c>
      <c r="F13" s="188">
        <v>5</v>
      </c>
      <c r="G13" s="189">
        <f t="shared" ref="G13:G44" si="18">E13*F13</f>
        <v>5</v>
      </c>
      <c r="H13" s="189">
        <f t="shared" ref="H13:H44" si="19">G13*$H$11</f>
        <v>6</v>
      </c>
    </row>
    <row r="14" s="183" customFormat="1" ht="16.5">
      <c r="A14" s="184"/>
      <c r="B14" s="185" t="s">
        <v>781</v>
      </c>
      <c r="C14" s="185" t="s">
        <v>796</v>
      </c>
      <c r="D14" s="186"/>
      <c r="E14" s="187"/>
      <c r="F14" s="188"/>
      <c r="G14" s="189">
        <f t="shared" si="18"/>
        <v>0</v>
      </c>
      <c r="H14" s="189">
        <f t="shared" si="19"/>
        <v>0</v>
      </c>
    </row>
    <row r="15" s="183" customFormat="1" ht="16.5">
      <c r="A15" s="184"/>
      <c r="B15" s="185" t="s">
        <v>781</v>
      </c>
      <c r="C15" s="185" t="s">
        <v>797</v>
      </c>
      <c r="D15" s="186"/>
      <c r="E15" s="187">
        <v>1</v>
      </c>
      <c r="F15" s="188">
        <v>1</v>
      </c>
      <c r="G15" s="189">
        <f t="shared" si="18"/>
        <v>1</v>
      </c>
      <c r="H15" s="189">
        <f t="shared" si="19"/>
        <v>1.2</v>
      </c>
    </row>
    <row r="16" s="183" customFormat="1" ht="16.5">
      <c r="A16" s="184"/>
      <c r="B16" s="185" t="s">
        <v>781</v>
      </c>
      <c r="C16" s="185" t="s">
        <v>797</v>
      </c>
      <c r="D16" s="186"/>
      <c r="E16" s="187"/>
      <c r="F16" s="188"/>
      <c r="G16" s="189">
        <f t="shared" si="18"/>
        <v>0</v>
      </c>
      <c r="H16" s="189">
        <f t="shared" si="19"/>
        <v>0</v>
      </c>
    </row>
    <row r="17" s="183" customFormat="1" ht="16.5">
      <c r="A17" s="184"/>
      <c r="B17" s="185" t="s">
        <v>781</v>
      </c>
      <c r="C17" s="185" t="s">
        <v>797</v>
      </c>
      <c r="D17" s="186"/>
      <c r="E17" s="187"/>
      <c r="F17" s="188"/>
      <c r="G17" s="189">
        <f t="shared" si="18"/>
        <v>0</v>
      </c>
      <c r="H17" s="189">
        <f t="shared" si="19"/>
        <v>0</v>
      </c>
    </row>
    <row r="18" s="183" customFormat="1" ht="16.5">
      <c r="A18" s="184"/>
      <c r="B18" s="185" t="s">
        <v>781</v>
      </c>
      <c r="C18" s="185" t="s">
        <v>797</v>
      </c>
      <c r="D18" s="186"/>
      <c r="E18" s="187"/>
      <c r="F18" s="188"/>
      <c r="G18" s="189">
        <f t="shared" si="18"/>
        <v>0</v>
      </c>
      <c r="H18" s="189">
        <f t="shared" si="19"/>
        <v>0</v>
      </c>
    </row>
    <row r="19" s="183" customFormat="1" ht="16.5">
      <c r="A19" s="184"/>
      <c r="B19" s="185" t="s">
        <v>781</v>
      </c>
      <c r="C19" s="185" t="s">
        <v>798</v>
      </c>
      <c r="D19" s="186"/>
      <c r="E19" s="187">
        <v>30</v>
      </c>
      <c r="F19" s="188"/>
      <c r="G19" s="189">
        <f t="shared" si="18"/>
        <v>0</v>
      </c>
      <c r="H19" s="189">
        <f t="shared" si="19"/>
        <v>0</v>
      </c>
    </row>
    <row r="20" s="183" customFormat="1" ht="16.5">
      <c r="A20" s="184"/>
      <c r="B20" s="185" t="s">
        <v>781</v>
      </c>
      <c r="C20" s="185" t="s">
        <v>798</v>
      </c>
      <c r="D20" s="186"/>
      <c r="E20" s="187"/>
      <c r="F20" s="188"/>
      <c r="G20" s="189">
        <f t="shared" si="18"/>
        <v>0</v>
      </c>
      <c r="H20" s="189">
        <f t="shared" si="19"/>
        <v>0</v>
      </c>
    </row>
    <row r="21" s="183" customFormat="1" ht="16.5">
      <c r="A21" s="184"/>
      <c r="B21" s="185" t="s">
        <v>781</v>
      </c>
      <c r="C21" s="185" t="s">
        <v>799</v>
      </c>
      <c r="D21" s="186"/>
      <c r="E21" s="187"/>
      <c r="F21" s="188"/>
      <c r="G21" s="189">
        <f t="shared" si="18"/>
        <v>0</v>
      </c>
      <c r="H21" s="189">
        <f t="shared" si="19"/>
        <v>0</v>
      </c>
    </row>
    <row r="22" s="183" customFormat="1" ht="16.5">
      <c r="A22" s="184"/>
      <c r="B22" s="185" t="s">
        <v>781</v>
      </c>
      <c r="C22" s="185" t="s">
        <v>799</v>
      </c>
      <c r="D22" s="186"/>
      <c r="E22" s="187"/>
      <c r="F22" s="188"/>
      <c r="G22" s="189">
        <f t="shared" si="18"/>
        <v>0</v>
      </c>
      <c r="H22" s="189">
        <f t="shared" si="19"/>
        <v>0</v>
      </c>
    </row>
    <row r="23" s="183" customFormat="1" ht="16.5">
      <c r="A23" s="184"/>
      <c r="B23" s="185" t="s">
        <v>781</v>
      </c>
      <c r="C23" s="185" t="s">
        <v>799</v>
      </c>
      <c r="D23" s="186"/>
      <c r="E23" s="187"/>
      <c r="F23" s="188"/>
      <c r="G23" s="189">
        <f t="shared" si="18"/>
        <v>0</v>
      </c>
      <c r="H23" s="189">
        <f t="shared" si="19"/>
        <v>0</v>
      </c>
    </row>
    <row r="24" s="183" customFormat="1" ht="16.5">
      <c r="A24" s="184"/>
      <c r="B24" s="185" t="s">
        <v>781</v>
      </c>
      <c r="C24" s="185" t="s">
        <v>800</v>
      </c>
      <c r="D24" s="186"/>
      <c r="E24" s="187"/>
      <c r="F24" s="188"/>
      <c r="G24" s="189">
        <f t="shared" si="18"/>
        <v>0</v>
      </c>
      <c r="H24" s="189">
        <f t="shared" si="19"/>
        <v>0</v>
      </c>
    </row>
    <row r="25" s="183" customFormat="1" ht="16.5">
      <c r="A25" s="184"/>
      <c r="B25" s="185" t="s">
        <v>781</v>
      </c>
      <c r="C25" s="185" t="s">
        <v>801</v>
      </c>
      <c r="D25" s="186"/>
      <c r="E25" s="187"/>
      <c r="F25" s="188"/>
      <c r="G25" s="189">
        <f t="shared" si="18"/>
        <v>0</v>
      </c>
      <c r="H25" s="189">
        <f t="shared" si="19"/>
        <v>0</v>
      </c>
    </row>
    <row r="26" s="183" customFormat="1" ht="16.5">
      <c r="A26" s="184"/>
      <c r="B26" s="185" t="s">
        <v>781</v>
      </c>
      <c r="C26" s="185" t="s">
        <v>802</v>
      </c>
      <c r="D26" s="186"/>
      <c r="E26" s="187"/>
      <c r="F26" s="188"/>
      <c r="G26" s="189">
        <f t="shared" si="18"/>
        <v>0</v>
      </c>
      <c r="H26" s="189">
        <f t="shared" si="19"/>
        <v>0</v>
      </c>
    </row>
    <row r="27" s="183" customFormat="1" ht="16.5">
      <c r="A27" s="184"/>
      <c r="B27" s="185" t="s">
        <v>781</v>
      </c>
      <c r="C27" s="185"/>
      <c r="D27" s="186"/>
      <c r="E27" s="187"/>
      <c r="F27" s="188"/>
      <c r="G27" s="189">
        <f t="shared" si="18"/>
        <v>0</v>
      </c>
      <c r="H27" s="189">
        <f t="shared" si="19"/>
        <v>0</v>
      </c>
    </row>
    <row r="28" s="183" customFormat="1" ht="16.5">
      <c r="A28" s="184"/>
      <c r="B28" s="185" t="s">
        <v>781</v>
      </c>
      <c r="C28" s="185"/>
      <c r="D28" s="186"/>
      <c r="E28" s="187"/>
      <c r="F28" s="188"/>
      <c r="G28" s="189">
        <f t="shared" si="18"/>
        <v>0</v>
      </c>
      <c r="H28" s="189">
        <f t="shared" si="19"/>
        <v>0</v>
      </c>
    </row>
    <row r="29" s="183" customFormat="1" ht="16.5">
      <c r="A29" s="184"/>
      <c r="B29" s="185" t="s">
        <v>791</v>
      </c>
      <c r="C29" s="185" t="s">
        <v>796</v>
      </c>
      <c r="D29" s="186"/>
      <c r="E29" s="187">
        <v>1</v>
      </c>
      <c r="F29" s="188">
        <v>1</v>
      </c>
      <c r="G29" s="189">
        <f t="shared" si="18"/>
        <v>1</v>
      </c>
      <c r="H29" s="189">
        <f t="shared" si="19"/>
        <v>1.2</v>
      </c>
    </row>
    <row r="30" s="183" customFormat="1" ht="16.5">
      <c r="A30" s="184"/>
      <c r="B30" s="185" t="s">
        <v>791</v>
      </c>
      <c r="C30" s="185" t="s">
        <v>796</v>
      </c>
      <c r="D30" s="186"/>
      <c r="E30" s="187"/>
      <c r="F30" s="188"/>
      <c r="G30" s="189">
        <f t="shared" si="18"/>
        <v>0</v>
      </c>
      <c r="H30" s="189">
        <f t="shared" si="19"/>
        <v>0</v>
      </c>
    </row>
    <row r="31" s="183" customFormat="1" ht="16.5">
      <c r="A31" s="184"/>
      <c r="B31" s="185" t="s">
        <v>791</v>
      </c>
      <c r="C31" s="185" t="s">
        <v>797</v>
      </c>
      <c r="D31" s="186"/>
      <c r="E31" s="187"/>
      <c r="F31" s="188"/>
      <c r="G31" s="189">
        <f t="shared" si="18"/>
        <v>0</v>
      </c>
      <c r="H31" s="189">
        <f t="shared" si="19"/>
        <v>0</v>
      </c>
    </row>
    <row r="32" s="183" customFormat="1" ht="16.5">
      <c r="A32" s="184"/>
      <c r="B32" s="185" t="s">
        <v>791</v>
      </c>
      <c r="C32" s="185" t="s">
        <v>797</v>
      </c>
      <c r="D32" s="186"/>
      <c r="E32" s="187"/>
      <c r="F32" s="188"/>
      <c r="G32" s="189">
        <f t="shared" si="18"/>
        <v>0</v>
      </c>
      <c r="H32" s="189">
        <f t="shared" si="19"/>
        <v>0</v>
      </c>
    </row>
    <row r="33" s="183" customFormat="1" ht="16.5">
      <c r="A33" s="184"/>
      <c r="B33" s="185" t="s">
        <v>791</v>
      </c>
      <c r="C33" s="185" t="s">
        <v>797</v>
      </c>
      <c r="D33" s="186"/>
      <c r="E33" s="187"/>
      <c r="F33" s="188"/>
      <c r="G33" s="189">
        <f t="shared" si="18"/>
        <v>0</v>
      </c>
      <c r="H33" s="189">
        <f t="shared" si="19"/>
        <v>0</v>
      </c>
    </row>
    <row r="34" s="183" customFormat="1" ht="16.5">
      <c r="A34" s="184"/>
      <c r="B34" s="185" t="s">
        <v>791</v>
      </c>
      <c r="C34" s="185" t="s">
        <v>797</v>
      </c>
      <c r="D34" s="186"/>
      <c r="E34" s="187"/>
      <c r="F34" s="188"/>
      <c r="G34" s="189">
        <f t="shared" si="18"/>
        <v>0</v>
      </c>
      <c r="H34" s="189">
        <f t="shared" si="19"/>
        <v>0</v>
      </c>
    </row>
    <row r="35" s="183" customFormat="1" ht="16.5">
      <c r="A35" s="184"/>
      <c r="B35" s="185" t="s">
        <v>791</v>
      </c>
      <c r="C35" s="185" t="s">
        <v>798</v>
      </c>
      <c r="D35" s="186"/>
      <c r="E35" s="187"/>
      <c r="F35" s="188"/>
      <c r="G35" s="189">
        <f t="shared" si="18"/>
        <v>0</v>
      </c>
      <c r="H35" s="189">
        <f t="shared" si="19"/>
        <v>0</v>
      </c>
    </row>
    <row r="36" s="183" customFormat="1" ht="16.5">
      <c r="A36" s="184"/>
      <c r="B36" s="185" t="s">
        <v>791</v>
      </c>
      <c r="C36" s="185" t="s">
        <v>798</v>
      </c>
      <c r="D36" s="186"/>
      <c r="E36" s="187"/>
      <c r="F36" s="188"/>
      <c r="G36" s="189">
        <f t="shared" si="18"/>
        <v>0</v>
      </c>
      <c r="H36" s="189">
        <f t="shared" si="19"/>
        <v>0</v>
      </c>
    </row>
    <row r="37" s="183" customFormat="1" ht="16.5">
      <c r="A37" s="184"/>
      <c r="B37" s="185" t="s">
        <v>791</v>
      </c>
      <c r="C37" s="185" t="s">
        <v>799</v>
      </c>
      <c r="D37" s="186"/>
      <c r="E37" s="187"/>
      <c r="F37" s="188"/>
      <c r="G37" s="189">
        <f t="shared" si="18"/>
        <v>0</v>
      </c>
      <c r="H37" s="189">
        <f t="shared" si="19"/>
        <v>0</v>
      </c>
    </row>
    <row r="38" s="183" customFormat="1" ht="16.5">
      <c r="A38" s="184"/>
      <c r="B38" s="185" t="s">
        <v>791</v>
      </c>
      <c r="C38" s="185" t="s">
        <v>799</v>
      </c>
      <c r="D38" s="186"/>
      <c r="E38" s="187"/>
      <c r="F38" s="188"/>
      <c r="G38" s="189">
        <f t="shared" si="18"/>
        <v>0</v>
      </c>
      <c r="H38" s="189">
        <f t="shared" si="19"/>
        <v>0</v>
      </c>
    </row>
    <row r="39" s="183" customFormat="1" ht="16.5">
      <c r="A39" s="184"/>
      <c r="B39" s="185" t="s">
        <v>791</v>
      </c>
      <c r="C39" s="185" t="s">
        <v>799</v>
      </c>
      <c r="D39" s="186"/>
      <c r="E39" s="187"/>
      <c r="F39" s="188"/>
      <c r="G39" s="189">
        <f t="shared" si="18"/>
        <v>0</v>
      </c>
      <c r="H39" s="189">
        <f t="shared" si="19"/>
        <v>0</v>
      </c>
    </row>
    <row r="40" s="183" customFormat="1" ht="16.5">
      <c r="A40" s="184"/>
      <c r="B40" s="185" t="s">
        <v>791</v>
      </c>
      <c r="C40" s="185" t="s">
        <v>800</v>
      </c>
      <c r="D40" s="186"/>
      <c r="E40" s="187"/>
      <c r="F40" s="188"/>
      <c r="G40" s="189">
        <f t="shared" si="18"/>
        <v>0</v>
      </c>
      <c r="H40" s="189">
        <f t="shared" si="19"/>
        <v>0</v>
      </c>
    </row>
    <row r="41" s="183" customFormat="1" ht="16.5">
      <c r="A41" s="184"/>
      <c r="B41" s="185" t="s">
        <v>791</v>
      </c>
      <c r="C41" s="185" t="s">
        <v>801</v>
      </c>
      <c r="D41" s="186"/>
      <c r="E41" s="187"/>
      <c r="F41" s="188"/>
      <c r="G41" s="189">
        <f t="shared" si="18"/>
        <v>0</v>
      </c>
      <c r="H41" s="189">
        <f t="shared" si="19"/>
        <v>0</v>
      </c>
    </row>
    <row r="42" s="183" customFormat="1" ht="16.5">
      <c r="A42" s="184"/>
      <c r="B42" s="185" t="s">
        <v>791</v>
      </c>
      <c r="C42" s="185" t="s">
        <v>802</v>
      </c>
      <c r="D42" s="186"/>
      <c r="E42" s="187"/>
      <c r="F42" s="188"/>
      <c r="G42" s="189">
        <f t="shared" si="18"/>
        <v>0</v>
      </c>
      <c r="H42" s="189">
        <f t="shared" si="19"/>
        <v>0</v>
      </c>
    </row>
    <row r="43" s="183" customFormat="1" ht="16.5">
      <c r="A43" s="184"/>
      <c r="B43" s="185" t="s">
        <v>791</v>
      </c>
      <c r="C43" s="185"/>
      <c r="D43" s="186"/>
      <c r="E43" s="187"/>
      <c r="F43" s="188"/>
      <c r="G43" s="189">
        <f t="shared" si="18"/>
        <v>0</v>
      </c>
      <c r="H43" s="189">
        <f t="shared" si="19"/>
        <v>0</v>
      </c>
    </row>
    <row r="44" s="183" customFormat="1" ht="16.5">
      <c r="A44" s="184"/>
      <c r="B44" s="185" t="s">
        <v>791</v>
      </c>
      <c r="C44" s="185"/>
      <c r="D44" s="186"/>
      <c r="E44" s="187"/>
      <c r="F44" s="188"/>
      <c r="G44" s="189">
        <f t="shared" si="18"/>
        <v>0</v>
      </c>
      <c r="H44" s="189">
        <f t="shared" si="19"/>
        <v>0</v>
      </c>
    </row>
  </sheetData>
  <autoFilter ref="B12:H12"/>
  <dataValidations count="1" disablePrompts="0">
    <dataValidation sqref="C:C" type="list" allowBlank="1" errorStyle="stop" imeMode="noControl" operator="between" showDropDown="0" showErrorMessage="1" showInputMessage="1">
      <formula1>Лист4!$J$21:$J$27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C500C5-0071-4679-9154-0066000A006B}" type="list" allowBlank="1" errorStyle="stop" imeMode="noControl" operator="between" showDropDown="0" showErrorMessage="1" showInputMessage="1">
          <x14:formula1>
            <xm:f>"ДХЦ,Академия"</xm:f>
          </x14:formula1>
          <xm:sqref>B2 B13:B44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A16" zoomScale="100" workbookViewId="0">
      <selection activeCell="D28" activeCellId="0" sqref="D28"/>
    </sheetView>
  </sheetViews>
  <sheetFormatPr defaultRowHeight="14.25"/>
  <cols>
    <col customWidth="1" min="1" max="1" width="66.33203125"/>
    <col bestFit="1" customWidth="1" min="2" max="2" width="24.109375"/>
    <col customWidth="1" min="3" max="3" width="24.109375"/>
    <col bestFit="1" customWidth="1" min="4" max="4" width="23.44140625"/>
    <col bestFit="1" customWidth="1" min="5" max="5" width="17.6640625"/>
    <col bestFit="1" customWidth="1" min="6" max="6" width="16.44140625"/>
    <col bestFit="1" customWidth="1" min="7" max="7" width="8.44140625"/>
    <col customWidth="1" min="8" max="8" width="13.6640625"/>
    <col bestFit="1" customWidth="1" min="10" max="10" width="6"/>
    <col customWidth="1" min="11" max="11" width="13.5546875"/>
    <col bestFit="1" customWidth="1" min="12" max="12" width="13.109375"/>
    <col customWidth="1" min="13" max="13" width="12.6640625"/>
  </cols>
  <sheetData>
    <row r="1" ht="16.5">
      <c r="A1" s="176" t="s">
        <v>761</v>
      </c>
    </row>
    <row r="2" ht="16.5">
      <c r="A2" s="177"/>
      <c r="B2" s="175" t="s">
        <v>762</v>
      </c>
      <c r="C2" s="175"/>
    </row>
    <row r="3" ht="16.5">
      <c r="A3" s="178"/>
      <c r="B3" s="175" t="s">
        <v>763</v>
      </c>
      <c r="C3" s="175"/>
    </row>
    <row r="4" ht="16.5">
      <c r="A4" s="179"/>
      <c r="B4" s="175" t="s">
        <v>764</v>
      </c>
      <c r="C4" s="175"/>
    </row>
    <row r="5" ht="16.5">
      <c r="B5" s="175"/>
      <c r="C5" s="175"/>
    </row>
    <row r="6" ht="16.5">
      <c r="B6" s="175"/>
      <c r="C6" s="175"/>
    </row>
    <row r="7" ht="16.5">
      <c r="B7" s="175" t="s">
        <v>803</v>
      </c>
      <c r="C7" s="175" t="s">
        <v>804</v>
      </c>
    </row>
    <row r="8">
      <c r="A8" t="s">
        <v>805</v>
      </c>
      <c r="B8" s="190"/>
      <c r="C8" s="190"/>
    </row>
    <row r="9" ht="15">
      <c r="A9" s="191" t="s">
        <v>806</v>
      </c>
      <c r="B9" s="192" t="e">
        <f>SUM(B10:B19)</f>
        <v>#REF!</v>
      </c>
      <c r="C9" s="192" t="e">
        <f>SUM(C10:C19)</f>
        <v>#REF!</v>
      </c>
    </row>
    <row r="10">
      <c r="A10" s="193" t="s">
        <v>807</v>
      </c>
      <c r="B10" s="194" t="e">
        <f>SUMIFS(#REF!,#REF!,"ДХЦ")</f>
        <v>#REF!</v>
      </c>
      <c r="C10" s="194" t="e">
        <f>B10*12</f>
        <v>#REF!</v>
      </c>
    </row>
    <row r="11">
      <c r="A11" s="193" t="s">
        <v>782</v>
      </c>
      <c r="B11" s="194">
        <f>SUMIFS('2. Прочие постоянные затраты'!$H:$H,'2. Прочие постоянные затраты'!$B:$B,"ДХЦ",'2. Прочие постоянные затраты'!$C:$C,A11)</f>
        <v>1.2</v>
      </c>
      <c r="C11" s="194">
        <f>SUMIFS('2. Прочие постоянные затраты'!$K:$K,'2. Прочие постоянные затраты'!$B:$B,"ДХЦ",'2. Прочие постоянные затраты'!$C:$C,A11)</f>
        <v>2.3999999999999999</v>
      </c>
    </row>
    <row r="12">
      <c r="A12" s="193" t="s">
        <v>783</v>
      </c>
      <c r="B12" s="194">
        <f>SUMIFS('2. Прочие постоянные затраты'!$H:$H,'2. Прочие постоянные затраты'!$B:$B,"ДХЦ",'2. Прочие постоянные затраты'!$C:$C,A12)</f>
        <v>0</v>
      </c>
      <c r="C12" s="194">
        <f>SUMIFS('2. Прочие постоянные затраты'!$K:$K,'2. Прочие постоянные затраты'!$B:$B,"ДХЦ",'2. Прочие постоянные затраты'!$C:$C,A12)</f>
        <v>0</v>
      </c>
    </row>
    <row r="13">
      <c r="A13" s="193" t="s">
        <v>808</v>
      </c>
      <c r="B13" s="194">
        <f>SUMIFS('2. Прочие постоянные затраты'!$H:$H,'2. Прочие постоянные затраты'!$B:$B,"ДХЦ",'2. Прочие постоянные затраты'!$C:$C,A13)</f>
        <v>0</v>
      </c>
      <c r="C13" s="194">
        <f>SUMIFS('2. Прочие постоянные затраты'!$K:$K,'2. Прочие постоянные затраты'!$B:$B,"ДХЦ",'2. Прочие постоянные затраты'!$C:$C,A13)</f>
        <v>0</v>
      </c>
    </row>
    <row r="14">
      <c r="A14" s="193" t="s">
        <v>785</v>
      </c>
      <c r="B14" s="194">
        <f>SUMIFS('2. Прочие постоянные затраты'!$H:$H,'2. Прочие постоянные затраты'!$B:$B,"ДХЦ",'2. Прочие постоянные затраты'!$C:$C,A14)</f>
        <v>0</v>
      </c>
      <c r="C14" s="194">
        <f>SUMIFS('2. Прочие постоянные затраты'!$K:$K,'2. Прочие постоянные затраты'!$B:$B,"ДХЦ",'2. Прочие постоянные затраты'!$C:$C,A14)</f>
        <v>0</v>
      </c>
    </row>
    <row r="15">
      <c r="A15" s="193" t="s">
        <v>786</v>
      </c>
      <c r="B15" s="194">
        <f>SUMIFS('2. Прочие постоянные затраты'!$H:$H,'2. Прочие постоянные затраты'!$B:$B,"ДХЦ",'2. Прочие постоянные затраты'!$C:$C,A15)</f>
        <v>0</v>
      </c>
      <c r="C15" s="194">
        <f>SUMIFS('2. Прочие постоянные затраты'!$K:$K,'2. Прочие постоянные затраты'!$B:$B,"ДХЦ",'2. Прочие постоянные затраты'!$C:$C,A15)</f>
        <v>0</v>
      </c>
    </row>
    <row r="16">
      <c r="A16" s="193" t="s">
        <v>787</v>
      </c>
      <c r="B16" s="194">
        <f>SUMIFS('2. Прочие постоянные затраты'!$H:$H,'2. Прочие постоянные затраты'!$B:$B,"ДХЦ",'2. Прочие постоянные затраты'!$C:$C,A16)</f>
        <v>0</v>
      </c>
      <c r="C16" s="194">
        <f>SUMIFS('2. Прочие постоянные затраты'!$K:$K,'2. Прочие постоянные затраты'!$B:$B,"ДХЦ",'2. Прочие постоянные затраты'!$C:$C,A16)</f>
        <v>0</v>
      </c>
    </row>
    <row r="17">
      <c r="A17" s="193" t="s">
        <v>788</v>
      </c>
      <c r="B17" s="194">
        <f>SUMIFS('2. Прочие постоянные затраты'!$H:$H,'2. Прочие постоянные затраты'!$B:$B,"ДХЦ",'2. Прочие постоянные затраты'!$C:$C,A17)</f>
        <v>0</v>
      </c>
      <c r="C17" s="194">
        <f>SUMIFS('2. Прочие постоянные затраты'!$K:$K,'2. Прочие постоянные затраты'!$B:$B,"ДХЦ",'2. Прочие постоянные затраты'!$C:$C,A17)</f>
        <v>0</v>
      </c>
    </row>
    <row r="18">
      <c r="A18" s="193" t="s">
        <v>789</v>
      </c>
      <c r="B18" s="194">
        <f>SUMIFS('2. Прочие постоянные затраты'!$H:$H,'2. Прочие постоянные затраты'!$B:$B,"ДХЦ",'2. Прочие постоянные затраты'!$C:$C,A18)</f>
        <v>0</v>
      </c>
      <c r="C18" s="194">
        <f>SUMIFS('2. Прочие постоянные затраты'!$K:$K,'2. Прочие постоянные затраты'!$B:$B,"ДХЦ",'2. Прочие постоянные затраты'!$C:$C,A18)</f>
        <v>0</v>
      </c>
    </row>
    <row r="19">
      <c r="A19" s="193" t="s">
        <v>790</v>
      </c>
      <c r="B19" s="194">
        <f>SUMIFS('2. Прочие постоянные затраты'!$H:$H,'2. Прочие постоянные затраты'!$B:$B,"ДХЦ",'2. Прочие постоянные затраты'!$C:$C,A19)</f>
        <v>0</v>
      </c>
      <c r="C19" s="194">
        <f>SUMIFS('2. Прочие постоянные затраты'!$K:$K,'2. Прочие постоянные затраты'!$B:$B,"ДХЦ",'2. Прочие постоянные затраты'!$C:$C,A19)</f>
        <v>0</v>
      </c>
    </row>
    <row r="20" ht="15">
      <c r="A20" s="182" t="s">
        <v>809</v>
      </c>
      <c r="B20" s="195">
        <f>SUM(B21:B28)</f>
        <v>0.105</v>
      </c>
      <c r="C20" s="195">
        <f>SUM(C21:C28)</f>
        <v>1.26</v>
      </c>
    </row>
    <row r="21">
      <c r="A21" s="193" t="s">
        <v>796</v>
      </c>
      <c r="B21" s="194">
        <f t="shared" ref="B21:B27" si="20">C21/$D$21</f>
        <v>9.9999999999999992e-002</v>
      </c>
      <c r="C21" s="194">
        <f>SUMIFS('3. Единовременные затраты'!$H:$H,'3. Единовременные затраты'!$B:$B,"ДХЦ",'3. Единовременные затраты'!$C:$C,A21)</f>
        <v>1.2</v>
      </c>
      <c r="D21" s="196">
        <v>12</v>
      </c>
    </row>
    <row r="22">
      <c r="A22" s="193" t="s">
        <v>797</v>
      </c>
      <c r="B22" s="194">
        <f t="shared" si="20"/>
        <v>0</v>
      </c>
      <c r="C22" s="194">
        <f>SUMIFS('3. Единовременные затраты'!$H:$H,'3. Единовременные затраты'!$B:$B,"ДХЦ",'3. Единовременные затраты'!$C:$C,A22)</f>
        <v>0</v>
      </c>
    </row>
    <row r="23">
      <c r="A23" s="193" t="s">
        <v>798</v>
      </c>
      <c r="B23" s="194">
        <f t="shared" si="20"/>
        <v>0</v>
      </c>
      <c r="C23" s="194">
        <f>SUMIFS('3. Единовременные затраты'!$H:$H,'3. Единовременные затраты'!$B:$B,"ДХЦ",'3. Единовременные затраты'!$C:$C,A23)</f>
        <v>0</v>
      </c>
    </row>
    <row r="24">
      <c r="A24" s="193" t="s">
        <v>799</v>
      </c>
      <c r="B24" s="194">
        <f t="shared" si="20"/>
        <v>0</v>
      </c>
      <c r="C24" s="194">
        <f>SUMIFS('3. Единовременные затраты'!$H:$H,'3. Единовременные затраты'!$B:$B,"ДХЦ",'3. Единовременные затраты'!$C:$C,A24)</f>
        <v>0</v>
      </c>
    </row>
    <row r="25">
      <c r="A25" s="193" t="s">
        <v>800</v>
      </c>
      <c r="B25" s="194">
        <f t="shared" si="20"/>
        <v>0</v>
      </c>
      <c r="C25" s="194">
        <f>SUMIFS('3. Единовременные затраты'!$H:$H,'3. Единовременные затраты'!$B:$B,"ДХЦ",'3. Единовременные затраты'!$C:$C,A25)</f>
        <v>0</v>
      </c>
    </row>
    <row r="26">
      <c r="A26" s="193" t="s">
        <v>801</v>
      </c>
      <c r="B26" s="194">
        <f t="shared" si="20"/>
        <v>0</v>
      </c>
      <c r="C26" s="194">
        <f>SUMIFS('3. Единовременные затраты'!$H:$H,'3. Единовременные затраты'!$B:$B,"ДХЦ",'3. Единовременные затраты'!$C:$C,A26)</f>
        <v>0</v>
      </c>
    </row>
    <row r="27">
      <c r="A27" s="193" t="s">
        <v>802</v>
      </c>
      <c r="B27" s="194">
        <f t="shared" si="20"/>
        <v>0</v>
      </c>
      <c r="C27" s="194">
        <f>SUMIFS('3. Единовременные затраты'!$H:$H,'3. Единовременные затраты'!$B:$B,"ДХЦ",'3. Единовременные затраты'!$C:$C,A27)</f>
        <v>0</v>
      </c>
    </row>
    <row r="28">
      <c r="A28" t="s">
        <v>810</v>
      </c>
      <c r="B28" s="194">
        <f>SUM(B21:B27)*0.05</f>
        <v>5.0000000000000001e-003</v>
      </c>
      <c r="C28" s="194">
        <f>SUM(C21:C27)*0.05</f>
        <v>5.9999999999999998e-002</v>
      </c>
      <c r="D28" s="197"/>
    </row>
    <row r="29" ht="16.5">
      <c r="A29" s="198" t="s">
        <v>811</v>
      </c>
      <c r="B29" s="199" t="e">
        <f>B9+B20</f>
        <v>#REF!</v>
      </c>
      <c r="C29" s="199" t="e">
        <f>C9+C20</f>
        <v>#REF!</v>
      </c>
    </row>
  </sheetData>
  <hyperlinks>
    <hyperlink location="'1. Расходы на ФОТ'!A1" ref="A10"/>
    <hyperlink location="'2. Прочие постоянные затраты'!A1" ref="A11:A19"/>
    <hyperlink location="'3. Единовременные затраты'!A1" ref="A21:A2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A50022-0061-416B-9351-0006000400C1}" type="list" allowBlank="1" errorStyle="stop" imeMode="noControl" operator="between" showDropDown="0" showErrorMessage="1" showInputMessage="1">
          <x14:formula1>
            <xm:f>"ДХЦ,Академия"</xm:f>
          </x14:formula1>
          <xm:sqref>A35 A2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59999389629810485"/>
    <outlinePr applyStyles="0" summaryBelow="1" summaryRight="1" showOutlineSymbols="1"/>
    <pageSetUpPr autoPageBreaks="1" fitToPage="0"/>
  </sheetPr>
  <sheetViews>
    <sheetView showGridLines="0" topLeftCell="A16" zoomScale="100" workbookViewId="0">
      <selection activeCell="D28" activeCellId="0" sqref="D28"/>
    </sheetView>
  </sheetViews>
  <sheetFormatPr defaultRowHeight="14.25"/>
  <cols>
    <col customWidth="1" min="1" max="1" width="66.33203125"/>
    <col bestFit="1" customWidth="1" min="2" max="2" width="24.109375"/>
    <col customWidth="1" min="3" max="3" width="24.109375"/>
    <col bestFit="1" customWidth="1" min="4" max="4" width="23.44140625"/>
    <col bestFit="1" customWidth="1" min="5" max="5" width="17.6640625"/>
    <col bestFit="1" customWidth="1" min="6" max="6" width="16.44140625"/>
    <col bestFit="1" customWidth="1" min="7" max="7" width="8.44140625"/>
    <col customWidth="1" min="8" max="8" width="13.6640625"/>
    <col bestFit="1" customWidth="1" min="10" max="10" width="6"/>
    <col customWidth="1" min="11" max="11" width="13.5546875"/>
    <col bestFit="1" customWidth="1" min="12" max="12" width="13.109375"/>
    <col customWidth="1" min="13" max="13" width="12.6640625"/>
  </cols>
  <sheetData>
    <row r="1" ht="16.5">
      <c r="A1" s="176" t="s">
        <v>761</v>
      </c>
    </row>
    <row r="2" ht="16.5">
      <c r="A2" s="177"/>
      <c r="B2" s="175" t="s">
        <v>762</v>
      </c>
      <c r="C2" s="175"/>
    </row>
    <row r="3" ht="16.5">
      <c r="A3" s="178"/>
      <c r="B3" s="175" t="s">
        <v>763</v>
      </c>
      <c r="C3" s="175"/>
    </row>
    <row r="4" ht="16.5">
      <c r="A4" s="179"/>
      <c r="B4" s="175" t="s">
        <v>764</v>
      </c>
      <c r="C4" s="175"/>
    </row>
    <row r="5" ht="16.5">
      <c r="B5" s="175"/>
      <c r="C5" s="175"/>
    </row>
    <row r="6" ht="16.5">
      <c r="B6" s="175"/>
      <c r="C6" s="175"/>
    </row>
    <row r="7" ht="16.5">
      <c r="B7" s="175" t="s">
        <v>803</v>
      </c>
      <c r="C7" s="175" t="s">
        <v>804</v>
      </c>
    </row>
    <row r="8">
      <c r="A8" t="s">
        <v>805</v>
      </c>
      <c r="B8" s="190"/>
      <c r="C8" s="190"/>
    </row>
    <row r="9" ht="15">
      <c r="A9" s="191" t="s">
        <v>806</v>
      </c>
      <c r="B9" s="192" t="e">
        <f>SUM(B10:B19)</f>
        <v>#REF!</v>
      </c>
      <c r="C9" s="192" t="e">
        <f>SUM(C10:C19)</f>
        <v>#REF!</v>
      </c>
    </row>
    <row r="10">
      <c r="A10" s="193" t="s">
        <v>807</v>
      </c>
      <c r="B10" s="194" t="e">
        <f>SUMIFS(#REF!,#REF!,"Академия")</f>
        <v>#REF!</v>
      </c>
      <c r="C10" s="194" t="e">
        <f>B10*12</f>
        <v>#REF!</v>
      </c>
    </row>
    <row r="11">
      <c r="A11" s="193" t="s">
        <v>782</v>
      </c>
      <c r="B11" s="194">
        <f>SUMIFS('2. Прочие постоянные затраты'!$H:$H,'2. Прочие постоянные затраты'!$B:$B,"Академия",'2. Прочие постоянные затраты'!$C:$C,A11)</f>
        <v>0</v>
      </c>
      <c r="C11" s="194">
        <f>SUMIFS('2. Прочие постоянные затраты'!$K:$K,'2. Прочие постоянные затраты'!$B:$B,"Академия",'2. Прочие постоянные затраты'!$C:$C,A11)</f>
        <v>0</v>
      </c>
    </row>
    <row r="12">
      <c r="A12" s="193" t="s">
        <v>783</v>
      </c>
      <c r="B12" s="194">
        <f>SUMIFS('2. Прочие постоянные затраты'!$H:$H,'2. Прочие постоянные затраты'!$B:$B,"Академия",'2. Прочие постоянные затраты'!$C:$C,A12)</f>
        <v>0</v>
      </c>
      <c r="C12" s="194">
        <f>SUMIFS('2. Прочие постоянные затраты'!$K:$K,'2. Прочие постоянные затраты'!$B:$B,"Академия",'2. Прочие постоянные затраты'!$C:$C,A12)</f>
        <v>0</v>
      </c>
    </row>
    <row r="13">
      <c r="A13" s="193" t="s">
        <v>808</v>
      </c>
      <c r="B13" s="194">
        <f>SUMIFS('2. Прочие постоянные затраты'!$H:$H,'2. Прочие постоянные затраты'!$B:$B,"Академия",'2. Прочие постоянные затраты'!$C:$C,A13)</f>
        <v>0</v>
      </c>
      <c r="C13" s="194">
        <f>SUMIFS('2. Прочие постоянные затраты'!$K:$K,'2. Прочие постоянные затраты'!$B:$B,"Академия",'2. Прочие постоянные затраты'!$C:$C,A13)</f>
        <v>0</v>
      </c>
    </row>
    <row r="14">
      <c r="A14" s="193" t="s">
        <v>785</v>
      </c>
      <c r="B14" s="194">
        <f>SUMIFS('2. Прочие постоянные затраты'!$H:$H,'2. Прочие постоянные затраты'!$B:$B,"Академия",'2. Прочие постоянные затраты'!$C:$C,A14)</f>
        <v>0</v>
      </c>
      <c r="C14" s="194">
        <f>SUMIFS('2. Прочие постоянные затраты'!$K:$K,'2. Прочие постоянные затраты'!$B:$B,"Академия",'2. Прочие постоянные затраты'!$C:$C,A14)</f>
        <v>0</v>
      </c>
    </row>
    <row r="15">
      <c r="A15" s="193" t="s">
        <v>786</v>
      </c>
      <c r="B15" s="194">
        <f>SUMIFS('2. Прочие постоянные затраты'!$H:$H,'2. Прочие постоянные затраты'!$B:$B,"Академия",'2. Прочие постоянные затраты'!$C:$C,A15)</f>
        <v>0</v>
      </c>
      <c r="C15" s="194">
        <f>SUMIFS('2. Прочие постоянные затраты'!$K:$K,'2. Прочие постоянные затраты'!$B:$B,"Академия",'2. Прочие постоянные затраты'!$C:$C,A15)</f>
        <v>0</v>
      </c>
    </row>
    <row r="16">
      <c r="A16" s="193" t="s">
        <v>787</v>
      </c>
      <c r="B16" s="194">
        <f>SUMIFS('2. Прочие постоянные затраты'!$H:$H,'2. Прочие постоянные затраты'!$B:$B,"Академия",'2. Прочие постоянные затраты'!$C:$C,A16)</f>
        <v>0</v>
      </c>
      <c r="C16" s="194">
        <f>SUMIFS('2. Прочие постоянные затраты'!$K:$K,'2. Прочие постоянные затраты'!$B:$B,"Академия",'2. Прочие постоянные затраты'!$C:$C,A16)</f>
        <v>0</v>
      </c>
    </row>
    <row r="17">
      <c r="A17" s="193" t="s">
        <v>788</v>
      </c>
      <c r="B17" s="194">
        <f>SUMIFS('2. Прочие постоянные затраты'!$H:$H,'2. Прочие постоянные затраты'!$B:$B,"Академия",'2. Прочие постоянные затраты'!$C:$C,A17)</f>
        <v>0</v>
      </c>
      <c r="C17" s="194">
        <f>SUMIFS('2. Прочие постоянные затраты'!$K:$K,'2. Прочие постоянные затраты'!$B:$B,"Академия",'2. Прочие постоянные затраты'!$C:$C,A17)</f>
        <v>0</v>
      </c>
    </row>
    <row r="18">
      <c r="A18" s="193" t="s">
        <v>789</v>
      </c>
      <c r="B18" s="194">
        <f>SUMIFS('2. Прочие постоянные затраты'!$H:$H,'2. Прочие постоянные затраты'!$B:$B,"Академия",'2. Прочие постоянные затраты'!$C:$C,A18)</f>
        <v>0</v>
      </c>
      <c r="C18" s="194">
        <f>SUMIFS('2. Прочие постоянные затраты'!$K:$K,'2. Прочие постоянные затраты'!$B:$B,"Академия",'2. Прочие постоянные затраты'!$C:$C,A18)</f>
        <v>0</v>
      </c>
    </row>
    <row r="19">
      <c r="A19" s="193" t="s">
        <v>790</v>
      </c>
      <c r="B19" s="194">
        <f>SUMIFS('2. Прочие постоянные затраты'!$H:$H,'2. Прочие постоянные затраты'!$B:$B,"Академия",'2. Прочие постоянные затраты'!$C:$C,A19)</f>
        <v>0</v>
      </c>
      <c r="C19" s="194">
        <f>SUMIFS('2. Прочие постоянные затраты'!$K:$K,'2. Прочие постоянные затраты'!$B:$B,"Академия",'2. Прочие постоянные затраты'!$C:$C,A19)</f>
        <v>0</v>
      </c>
    </row>
    <row r="20" ht="15">
      <c r="A20" s="182" t="s">
        <v>809</v>
      </c>
      <c r="B20" s="195">
        <f>SUM(B21:B28)</f>
        <v>0.63</v>
      </c>
      <c r="C20" s="195">
        <f>SUM(C21:C28)</f>
        <v>7.2000000000000002</v>
      </c>
      <c r="D20" s="200"/>
    </row>
    <row r="21">
      <c r="A21" s="193" t="s">
        <v>796</v>
      </c>
      <c r="B21" s="194">
        <f t="shared" ref="B21:B27" si="21">C21/$D$21</f>
        <v>0.5</v>
      </c>
      <c r="C21" s="194">
        <f>SUMIFS('3. Единовременные затраты'!$H:$H,'3. Единовременные затраты'!$B:$B,"Академия",'3. Единовременные затраты'!$C:$C,A21)</f>
        <v>6</v>
      </c>
      <c r="D21" s="200">
        <v>12</v>
      </c>
    </row>
    <row r="22">
      <c r="A22" s="193" t="s">
        <v>797</v>
      </c>
      <c r="B22" s="194">
        <f t="shared" si="21"/>
        <v>9.9999999999999992e-002</v>
      </c>
      <c r="C22" s="194">
        <f>SUMIFS('3. Единовременные затраты'!$H:$H,'3. Единовременные затраты'!$B:$B,"Академия",'3. Единовременные затраты'!$C:$C,A22)</f>
        <v>1.2</v>
      </c>
      <c r="D22" s="200"/>
    </row>
    <row r="23">
      <c r="A23" s="193" t="s">
        <v>798</v>
      </c>
      <c r="B23" s="194">
        <f t="shared" si="21"/>
        <v>0</v>
      </c>
      <c r="C23" s="194">
        <f>SUMIFS('3. Единовременные затраты'!$H:$H,'3. Единовременные затраты'!$B:$B,"Академия",'3. Единовременные затраты'!$C:$C,A23)</f>
        <v>0</v>
      </c>
      <c r="D23" s="200"/>
    </row>
    <row r="24">
      <c r="A24" s="193" t="s">
        <v>799</v>
      </c>
      <c r="B24" s="194">
        <f t="shared" si="21"/>
        <v>0</v>
      </c>
      <c r="C24" s="194">
        <f>SUMIFS('3. Единовременные затраты'!$H:$H,'3. Единовременные затраты'!$B:$B,"Академия",'3. Единовременные затраты'!$C:$C,A24)</f>
        <v>0</v>
      </c>
      <c r="D24" s="200"/>
    </row>
    <row r="25">
      <c r="A25" s="193" t="s">
        <v>800</v>
      </c>
      <c r="B25" s="194">
        <f t="shared" si="21"/>
        <v>0</v>
      </c>
      <c r="C25" s="194">
        <f>SUMIFS('3. Единовременные затраты'!$H:$H,'3. Единовременные затраты'!$B:$B,"Академия",'3. Единовременные затраты'!$C:$C,A25)</f>
        <v>0</v>
      </c>
      <c r="D25" s="200"/>
    </row>
    <row r="26">
      <c r="A26" s="193" t="s">
        <v>801</v>
      </c>
      <c r="B26" s="194">
        <f t="shared" si="21"/>
        <v>0</v>
      </c>
      <c r="C26" s="194">
        <f>SUMIFS('3. Единовременные затраты'!$H:$H,'3. Единовременные затраты'!$B:$B,"Академия",'3. Единовременные затраты'!$C:$C,A26)</f>
        <v>0</v>
      </c>
      <c r="D26" s="200"/>
    </row>
    <row r="27" ht="57">
      <c r="A27" s="193" t="s">
        <v>802</v>
      </c>
      <c r="B27" s="194">
        <f t="shared" si="21"/>
        <v>0</v>
      </c>
      <c r="C27" s="194">
        <f>SUMIFS('3. Единовременные затраты'!$H:$H,'3. Единовременные затраты'!$B:$B,"Академия",'3. Единовременные затраты'!$C:$C,A27)</f>
        <v>0</v>
      </c>
      <c r="D27" s="201" t="s">
        <v>810</v>
      </c>
    </row>
    <row r="28">
      <c r="A28" t="s">
        <v>810</v>
      </c>
      <c r="B28" s="194">
        <f>SUM(B21:B27)*0.05</f>
        <v>2.9999999999999999e-002</v>
      </c>
      <c r="C28" s="194">
        <f>SUMIFS('3. Единовременные затраты'!$H:$H,'3. Единовременные затраты'!$B:$B,"Академия",'3. Единовременные затраты'!$C:$C,A28)</f>
        <v>0</v>
      </c>
      <c r="D28" s="202"/>
    </row>
    <row r="29" ht="16.5">
      <c r="A29" s="198" t="s">
        <v>811</v>
      </c>
      <c r="B29" s="199" t="e">
        <f>B9+B20</f>
        <v>#REF!</v>
      </c>
      <c r="C29" s="199" t="e">
        <f>C9+C20</f>
        <v>#REF!</v>
      </c>
      <c r="D29" s="200"/>
    </row>
  </sheetData>
  <hyperlinks>
    <hyperlink location="'1. Расходы на ФОТ'!A1" ref="A10"/>
    <hyperlink location="'2. Прочие постоянные затраты'!A1" ref="A11:A19"/>
    <hyperlink location="'3. Единовременные затраты'!A1" ref="A21:A27"/>
  </hyperlink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47001A-00D4-4682-A0ED-003800C300BC}" type="list" allowBlank="1" errorStyle="stop" imeMode="noControl" operator="between" showDropDown="0" showErrorMessage="1" showInputMessage="1">
          <x14:formula1>
            <xm:f>"ДХЦ,Академия"</xm:f>
          </x14:formula1>
          <xm:sqref>A35 A2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J10" zoomScale="115" workbookViewId="0">
      <selection activeCell="J24" activeCellId="0" sqref="24:24"/>
    </sheetView>
  </sheetViews>
  <sheetFormatPr defaultColWidth="9.109375" defaultRowHeight="14.25"/>
  <cols>
    <col bestFit="1" customWidth="1" min="4" max="4" width="169.5546875"/>
    <col bestFit="1" customWidth="1" min="5" max="5" width="57.44140625"/>
    <col bestFit="1" customWidth="1" min="6" max="6" width="103.109375"/>
  </cols>
  <sheetData>
    <row r="1">
      <c r="D1" s="203" t="s">
        <v>812</v>
      </c>
      <c r="E1" s="204">
        <v>1</v>
      </c>
      <c r="F1" s="205" t="s">
        <v>813</v>
      </c>
      <c r="G1" s="204" t="s">
        <v>814</v>
      </c>
      <c r="H1" s="204">
        <v>4</v>
      </c>
      <c r="I1" s="205" t="s">
        <v>815</v>
      </c>
      <c r="J1" s="205" t="s">
        <v>816</v>
      </c>
      <c r="K1" s="205"/>
      <c r="AD1" s="203" t="s">
        <v>817</v>
      </c>
      <c r="AE1" s="203" t="s">
        <v>818</v>
      </c>
      <c r="AF1" s="203" t="s">
        <v>819</v>
      </c>
      <c r="AG1" s="203" t="s">
        <v>820</v>
      </c>
    </row>
    <row r="2">
      <c r="D2" s="203" t="s">
        <v>812</v>
      </c>
      <c r="E2" s="204">
        <v>2</v>
      </c>
      <c r="F2" s="205" t="s">
        <v>821</v>
      </c>
      <c r="G2" s="204" t="s">
        <v>822</v>
      </c>
      <c r="H2" s="204">
        <v>4</v>
      </c>
      <c r="I2" s="205" t="s">
        <v>815</v>
      </c>
      <c r="J2" s="205" t="s">
        <v>816</v>
      </c>
      <c r="K2" s="205"/>
      <c r="AD2" s="205" t="s">
        <v>813</v>
      </c>
      <c r="AE2" s="205" t="s">
        <v>823</v>
      </c>
      <c r="AF2" s="205" t="s">
        <v>824</v>
      </c>
      <c r="AG2" s="205" t="s">
        <v>825</v>
      </c>
    </row>
    <row r="3">
      <c r="D3" s="203" t="s">
        <v>818</v>
      </c>
      <c r="E3" s="204">
        <v>3</v>
      </c>
      <c r="F3" s="205" t="s">
        <v>823</v>
      </c>
      <c r="G3" s="204" t="s">
        <v>826</v>
      </c>
      <c r="H3" s="204">
        <v>1</v>
      </c>
      <c r="I3" s="205" t="s">
        <v>827</v>
      </c>
      <c r="J3" s="206">
        <v>43344</v>
      </c>
      <c r="K3" s="205"/>
      <c r="AD3" s="205" t="s">
        <v>821</v>
      </c>
      <c r="AE3" s="205" t="s">
        <v>828</v>
      </c>
      <c r="AF3" s="205" t="s">
        <v>829</v>
      </c>
    </row>
    <row r="4" ht="86.25" customHeight="1">
      <c r="D4" s="203" t="s">
        <v>818</v>
      </c>
      <c r="E4" s="205">
        <v>4</v>
      </c>
      <c r="F4" s="205" t="s">
        <v>828</v>
      </c>
      <c r="G4" s="205" t="s">
        <v>830</v>
      </c>
      <c r="H4" s="205">
        <v>2</v>
      </c>
      <c r="I4" s="205" t="s">
        <v>831</v>
      </c>
      <c r="J4" s="205" t="s">
        <v>832</v>
      </c>
      <c r="K4" s="205" t="s">
        <v>833</v>
      </c>
    </row>
    <row r="5">
      <c r="E5" s="205"/>
      <c r="F5" s="205"/>
      <c r="G5" s="205"/>
      <c r="H5" s="205"/>
      <c r="I5" s="205"/>
      <c r="J5" s="206">
        <v>44440</v>
      </c>
      <c r="K5" s="205"/>
    </row>
    <row r="6">
      <c r="D6" s="203" t="s">
        <v>819</v>
      </c>
      <c r="E6" s="204">
        <v>5</v>
      </c>
      <c r="F6" s="205" t="s">
        <v>824</v>
      </c>
      <c r="G6" s="204" t="s">
        <v>834</v>
      </c>
      <c r="H6" s="204">
        <v>1</v>
      </c>
      <c r="I6" s="205" t="s">
        <v>835</v>
      </c>
      <c r="J6" s="206">
        <v>43344</v>
      </c>
      <c r="K6" s="205" t="s">
        <v>836</v>
      </c>
    </row>
    <row r="7">
      <c r="D7" s="203" t="s">
        <v>819</v>
      </c>
      <c r="E7" s="204">
        <v>6</v>
      </c>
      <c r="F7" s="205" t="s">
        <v>829</v>
      </c>
      <c r="G7" s="204" t="s">
        <v>837</v>
      </c>
      <c r="H7" s="204">
        <v>2</v>
      </c>
      <c r="I7" s="205" t="s">
        <v>838</v>
      </c>
      <c r="J7" s="205" t="s">
        <v>816</v>
      </c>
      <c r="K7" s="205"/>
    </row>
    <row r="8">
      <c r="D8" s="203" t="s">
        <v>820</v>
      </c>
      <c r="E8" s="204">
        <v>7</v>
      </c>
      <c r="F8" s="205" t="s">
        <v>825</v>
      </c>
      <c r="G8" s="205" t="s">
        <v>839</v>
      </c>
      <c r="H8" s="204">
        <v>4</v>
      </c>
      <c r="I8" s="205" t="s">
        <v>815</v>
      </c>
      <c r="J8" s="205" t="s">
        <v>816</v>
      </c>
      <c r="K8" s="205" t="s">
        <v>840</v>
      </c>
    </row>
    <row r="9">
      <c r="E9" s="207"/>
      <c r="F9" s="203"/>
      <c r="G9" s="203" t="s">
        <v>841</v>
      </c>
      <c r="H9" s="208">
        <v>16</v>
      </c>
      <c r="I9" s="203"/>
      <c r="J9" s="203"/>
      <c r="K9" s="203"/>
    </row>
    <row r="11">
      <c r="J11" t="s">
        <v>782</v>
      </c>
    </row>
    <row r="12">
      <c r="J12" t="s">
        <v>783</v>
      </c>
    </row>
    <row r="13">
      <c r="J13" t="s">
        <v>784</v>
      </c>
    </row>
    <row r="14">
      <c r="J14" t="s">
        <v>785</v>
      </c>
    </row>
    <row r="15">
      <c r="J15" t="s">
        <v>786</v>
      </c>
    </row>
    <row r="16">
      <c r="J16" t="s">
        <v>787</v>
      </c>
    </row>
    <row r="17">
      <c r="J17" t="s">
        <v>788</v>
      </c>
    </row>
    <row r="18">
      <c r="J18" t="s">
        <v>789</v>
      </c>
    </row>
    <row r="19">
      <c r="J19" t="s">
        <v>790</v>
      </c>
    </row>
    <row r="21">
      <c r="J21" t="s">
        <v>796</v>
      </c>
    </row>
    <row r="22">
      <c r="J22" t="s">
        <v>797</v>
      </c>
    </row>
    <row r="23">
      <c r="J23" t="s">
        <v>798</v>
      </c>
    </row>
    <row r="24">
      <c r="J24" t="s">
        <v>799</v>
      </c>
    </row>
    <row r="25">
      <c r="J25" t="s">
        <v>800</v>
      </c>
    </row>
    <row r="26">
      <c r="J26" t="s">
        <v>801</v>
      </c>
    </row>
    <row r="27">
      <c r="J27" t="s">
        <v>802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0" zoomScale="70" workbookViewId="0">
      <selection activeCell="B3" activeCellId="0" sqref="B3"/>
    </sheetView>
  </sheetViews>
  <sheetFormatPr defaultColWidth="9.109375" defaultRowHeight="14.25"/>
  <cols>
    <col customWidth="1" min="1" max="1" style="201" width="61.109375"/>
    <col bestFit="1" customWidth="1" min="2" max="2" style="201" width="79.6640625"/>
    <col bestFit="1" customWidth="1" min="3" max="3" style="201" width="16.5546875"/>
    <col bestFit="1" customWidth="1" min="4" max="4" style="201" width="28.44140625"/>
    <col bestFit="1" customWidth="1" min="5" max="5" style="201" width="62.33203125"/>
    <col bestFit="1" customWidth="1" min="6" max="6" style="201" width="18.33203125"/>
    <col bestFit="1" customWidth="1" min="7" max="7" style="201" width="16.5546875"/>
    <col min="8" max="9" style="201" width="9.109375"/>
    <col customWidth="1" min="10" max="10" style="201" width="16.109375"/>
    <col customWidth="1" min="11" max="11" style="201" width="22.109375"/>
    <col customWidth="1" min="12" max="12" style="201" width="17"/>
    <col min="13" max="16384" style="201" width="9.109375"/>
  </cols>
  <sheetData>
    <row r="2" ht="86.25" customHeight="1">
      <c r="A2" s="201" t="s">
        <v>842</v>
      </c>
      <c r="B2" s="209" t="s">
        <v>730</v>
      </c>
      <c r="C2" s="209" t="s">
        <v>843</v>
      </c>
      <c r="D2" s="209" t="s">
        <v>844</v>
      </c>
      <c r="E2" s="210" t="s">
        <v>845</v>
      </c>
      <c r="F2" s="209" t="s">
        <v>846</v>
      </c>
      <c r="G2" s="209" t="s">
        <v>847</v>
      </c>
      <c r="J2" s="209" t="s">
        <v>848</v>
      </c>
      <c r="K2" s="209" t="s">
        <v>849</v>
      </c>
      <c r="L2" s="209" t="s">
        <v>850</v>
      </c>
      <c r="M2" s="209" t="s">
        <v>851</v>
      </c>
      <c r="N2" s="209" t="s">
        <v>852</v>
      </c>
    </row>
    <row r="3" ht="67.5">
      <c r="A3" s="201" t="s">
        <v>848</v>
      </c>
      <c r="B3" s="211" t="s">
        <v>853</v>
      </c>
      <c r="C3" s="212" t="s">
        <v>854</v>
      </c>
      <c r="D3" s="212">
        <v>1</v>
      </c>
      <c r="E3" s="212" t="s">
        <v>827</v>
      </c>
      <c r="F3" s="213">
        <v>43344</v>
      </c>
      <c r="G3" s="212"/>
      <c r="J3" s="211" t="s">
        <v>853</v>
      </c>
      <c r="K3" s="211" t="s">
        <v>855</v>
      </c>
      <c r="L3" s="211" t="s">
        <v>856</v>
      </c>
      <c r="M3" s="211" t="s">
        <v>824</v>
      </c>
      <c r="N3" s="211" t="s">
        <v>857</v>
      </c>
    </row>
    <row r="4" ht="135">
      <c r="A4" s="209" t="s">
        <v>858</v>
      </c>
      <c r="B4" s="211" t="s">
        <v>855</v>
      </c>
      <c r="C4" s="212" t="s">
        <v>859</v>
      </c>
      <c r="D4" s="212">
        <v>1</v>
      </c>
      <c r="E4" s="212" t="s">
        <v>835</v>
      </c>
      <c r="F4" s="213">
        <v>43344</v>
      </c>
      <c r="G4" s="212"/>
      <c r="K4" s="211" t="s">
        <v>813</v>
      </c>
      <c r="L4" s="211" t="s">
        <v>860</v>
      </c>
      <c r="M4" s="211" t="s">
        <v>829</v>
      </c>
      <c r="N4" s="211" t="s">
        <v>861</v>
      </c>
    </row>
    <row r="5" ht="135">
      <c r="A5" s="209" t="s">
        <v>858</v>
      </c>
      <c r="B5" s="211" t="s">
        <v>813</v>
      </c>
      <c r="C5" s="212" t="s">
        <v>814</v>
      </c>
      <c r="D5" s="212">
        <v>8</v>
      </c>
      <c r="E5" s="212" t="s">
        <v>815</v>
      </c>
      <c r="F5" s="212" t="s">
        <v>816</v>
      </c>
      <c r="G5" s="212"/>
      <c r="K5" s="211" t="s">
        <v>821</v>
      </c>
      <c r="L5" s="211" t="s">
        <v>823</v>
      </c>
      <c r="M5" s="211" t="s">
        <v>862</v>
      </c>
      <c r="N5" s="211" t="s">
        <v>863</v>
      </c>
    </row>
    <row r="6" ht="162">
      <c r="A6" s="209" t="s">
        <v>858</v>
      </c>
      <c r="B6" s="211" t="s">
        <v>821</v>
      </c>
      <c r="C6" s="212" t="s">
        <v>822</v>
      </c>
      <c r="D6" s="212">
        <v>8</v>
      </c>
      <c r="E6" s="212" t="s">
        <v>815</v>
      </c>
      <c r="F6" s="212" t="s">
        <v>816</v>
      </c>
      <c r="G6" s="212"/>
      <c r="L6" s="211" t="s">
        <v>864</v>
      </c>
      <c r="M6" s="211" t="s">
        <v>865</v>
      </c>
      <c r="N6" s="211" t="s">
        <v>866</v>
      </c>
    </row>
    <row r="7" ht="54">
      <c r="A7" s="209" t="s">
        <v>867</v>
      </c>
      <c r="B7" s="211" t="s">
        <v>856</v>
      </c>
      <c r="C7" s="212" t="s">
        <v>868</v>
      </c>
      <c r="D7" s="212">
        <v>1</v>
      </c>
      <c r="E7" s="212" t="s">
        <v>835</v>
      </c>
      <c r="F7" s="213">
        <v>43344</v>
      </c>
      <c r="G7" s="212" t="s">
        <v>869</v>
      </c>
      <c r="L7" s="211" t="s">
        <v>870</v>
      </c>
    </row>
    <row r="8" ht="40.5">
      <c r="A8" s="209" t="s">
        <v>867</v>
      </c>
      <c r="B8" s="211" t="s">
        <v>860</v>
      </c>
      <c r="C8" s="212" t="s">
        <v>871</v>
      </c>
      <c r="D8" s="212">
        <v>4</v>
      </c>
      <c r="E8" s="212" t="s">
        <v>872</v>
      </c>
      <c r="F8" s="212" t="s">
        <v>873</v>
      </c>
      <c r="G8" s="212"/>
    </row>
    <row r="9" ht="40.5">
      <c r="A9" s="209" t="s">
        <v>867</v>
      </c>
      <c r="B9" s="211" t="s">
        <v>823</v>
      </c>
      <c r="C9" s="212" t="s">
        <v>826</v>
      </c>
      <c r="D9" s="212">
        <v>2</v>
      </c>
      <c r="E9" s="212" t="s">
        <v>872</v>
      </c>
      <c r="F9" s="212" t="s">
        <v>873</v>
      </c>
      <c r="G9" s="212"/>
    </row>
    <row r="10" ht="81">
      <c r="A10" s="209" t="s">
        <v>867</v>
      </c>
      <c r="B10" s="211" t="s">
        <v>864</v>
      </c>
      <c r="C10" s="212" t="s">
        <v>874</v>
      </c>
      <c r="D10" s="212">
        <v>2</v>
      </c>
      <c r="E10" s="211" t="s">
        <v>875</v>
      </c>
      <c r="F10" s="212" t="s">
        <v>873</v>
      </c>
      <c r="G10" s="212" t="s">
        <v>833</v>
      </c>
    </row>
    <row r="11" ht="54">
      <c r="A11" s="209" t="s">
        <v>867</v>
      </c>
      <c r="B11" s="211" t="s">
        <v>870</v>
      </c>
      <c r="C11" s="212" t="s">
        <v>830</v>
      </c>
      <c r="D11" s="212">
        <v>6</v>
      </c>
      <c r="E11" s="211"/>
      <c r="F11" s="212" t="s">
        <v>873</v>
      </c>
      <c r="G11" s="212" t="s">
        <v>876</v>
      </c>
    </row>
    <row r="12" ht="108">
      <c r="A12" s="209" t="s">
        <v>877</v>
      </c>
      <c r="B12" s="211" t="s">
        <v>824</v>
      </c>
      <c r="C12" s="212" t="s">
        <v>878</v>
      </c>
      <c r="D12" s="212">
        <v>1</v>
      </c>
      <c r="E12" s="212" t="s">
        <v>835</v>
      </c>
      <c r="F12" s="213">
        <v>43344</v>
      </c>
      <c r="G12" s="212" t="s">
        <v>879</v>
      </c>
    </row>
    <row r="13" ht="67.5">
      <c r="A13" s="209" t="s">
        <v>877</v>
      </c>
      <c r="B13" s="211" t="s">
        <v>829</v>
      </c>
      <c r="C13" s="212" t="s">
        <v>837</v>
      </c>
      <c r="D13" s="212">
        <v>8</v>
      </c>
      <c r="E13" s="212" t="s">
        <v>880</v>
      </c>
      <c r="F13" s="212" t="s">
        <v>873</v>
      </c>
      <c r="G13" s="212" t="s">
        <v>881</v>
      </c>
    </row>
    <row r="14" ht="54">
      <c r="A14" s="209" t="s">
        <v>877</v>
      </c>
      <c r="B14" s="211" t="s">
        <v>862</v>
      </c>
      <c r="C14" s="212" t="s">
        <v>882</v>
      </c>
      <c r="D14" s="212">
        <v>2</v>
      </c>
      <c r="E14" s="212" t="s">
        <v>835</v>
      </c>
      <c r="F14" s="213">
        <v>43344</v>
      </c>
      <c r="G14" s="212" t="s">
        <v>883</v>
      </c>
    </row>
    <row r="15" ht="40.5">
      <c r="A15" s="209" t="s">
        <v>877</v>
      </c>
      <c r="B15" s="211" t="s">
        <v>865</v>
      </c>
      <c r="C15" s="211"/>
      <c r="D15" s="212">
        <v>4</v>
      </c>
      <c r="E15" s="212" t="s">
        <v>815</v>
      </c>
      <c r="F15" s="212" t="s">
        <v>816</v>
      </c>
      <c r="G15" s="212" t="s">
        <v>884</v>
      </c>
    </row>
    <row r="16" ht="135">
      <c r="A16" s="209" t="s">
        <v>820</v>
      </c>
      <c r="B16" s="211" t="s">
        <v>857</v>
      </c>
      <c r="C16" s="211" t="s">
        <v>885</v>
      </c>
      <c r="D16" s="212">
        <v>1</v>
      </c>
      <c r="E16" s="212" t="s">
        <v>835</v>
      </c>
      <c r="F16" s="213">
        <v>43344</v>
      </c>
      <c r="G16" s="212" t="s">
        <v>883</v>
      </c>
    </row>
    <row r="17" ht="81">
      <c r="A17" s="209" t="s">
        <v>820</v>
      </c>
      <c r="B17" s="211" t="s">
        <v>861</v>
      </c>
      <c r="C17" s="211" t="s">
        <v>839</v>
      </c>
      <c r="D17" s="212">
        <v>2</v>
      </c>
      <c r="E17" s="212" t="s">
        <v>886</v>
      </c>
      <c r="F17" s="213">
        <v>44440</v>
      </c>
      <c r="G17" s="212" t="s">
        <v>840</v>
      </c>
    </row>
    <row r="18" ht="40.5">
      <c r="A18" s="209" t="s">
        <v>820</v>
      </c>
      <c r="B18" s="211" t="s">
        <v>863</v>
      </c>
      <c r="C18" s="211" t="s">
        <v>839</v>
      </c>
      <c r="D18" s="212">
        <v>1</v>
      </c>
      <c r="E18" s="212" t="s">
        <v>835</v>
      </c>
      <c r="F18" s="213">
        <v>43344</v>
      </c>
      <c r="G18" s="212"/>
    </row>
    <row r="19" ht="40.5">
      <c r="A19" s="209" t="s">
        <v>820</v>
      </c>
      <c r="B19" s="211" t="s">
        <v>866</v>
      </c>
      <c r="C19" s="211" t="s">
        <v>839</v>
      </c>
      <c r="D19" s="212">
        <v>1</v>
      </c>
      <c r="E19" s="212" t="s">
        <v>835</v>
      </c>
      <c r="F19" s="213">
        <v>43344</v>
      </c>
      <c r="G19" s="212"/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Dorofeeva.DS</dc:creator>
  <cp:revision>8</cp:revision>
  <dcterms:created xsi:type="dcterms:W3CDTF">2019-10-16T09:34:55Z</dcterms:created>
  <dcterms:modified xsi:type="dcterms:W3CDTF">2024-02-01T09:18:15Z</dcterms:modified>
</cp:coreProperties>
</file>