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ЕНДЕРЫ\Отборы 2021 года\10-2021 Ремонт в раздевалках МХЛ\Документация для участников\Приложение к Форме № 6 - ЛСР\"/>
    </mc:Choice>
  </mc:AlternateContent>
  <xr:revisionPtr revIDLastSave="0" documentId="13_ncr:1_{9C6510A3-080C-4DA2-B9DF-DD52726CA4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-01-07 с ПНР" sheetId="5" r:id="rId1"/>
  </sheets>
  <definedNames>
    <definedName name="_xlnm._FilterDatabase" localSheetId="0" hidden="1">'02-01-07 с ПНР'!$A$22:$R$124</definedName>
    <definedName name="_xlnm.Print_Titles" localSheetId="0">'02-01-07 с ПНР'!$25:$25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8" i="5" l="1"/>
  <c r="J119" i="5" s="1"/>
  <c r="J115" i="5" l="1"/>
  <c r="J116" i="5" s="1"/>
  <c r="J98" i="5"/>
  <c r="J99" i="5" s="1"/>
  <c r="J73" i="5"/>
  <c r="J74" i="5" s="1"/>
  <c r="J70" i="5"/>
  <c r="J71" i="5" s="1"/>
  <c r="J45" i="5"/>
  <c r="J122" i="5" l="1"/>
  <c r="J123" i="5" l="1"/>
  <c r="J124" i="5" s="1"/>
  <c r="J18" i="5" s="1"/>
</calcChain>
</file>

<file path=xl/sharedStrings.xml><?xml version="1.0" encoding="utf-8"?>
<sst xmlns="http://schemas.openxmlformats.org/spreadsheetml/2006/main" count="246" uniqueCount="178">
  <si>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</si>
  <si>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</si>
  <si>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</si>
  <si>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</si>
  <si>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</si>
  <si>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</si>
  <si>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</si>
  <si>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</si>
  <si>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</si>
  <si>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</si>
  <si>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</si>
  <si>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</si>
  <si>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</si>
  <si>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</si>
  <si>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</si>
  <si>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</si>
  <si>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</si>
  <si>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</si>
  <si>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</si>
  <si>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</si>
  <si>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</si>
  <si>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</si>
  <si>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</si>
  <si>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" _____ " ________________ 2021 г.</t>
  </si>
  <si>
    <t>"____" ______________2021 г.</t>
  </si>
  <si>
    <t>Хоккейный клуб  "Авангард"-МХЛ, Омская область, г. Омск,Советский АО, пр. Мира 1-б</t>
  </si>
  <si>
    <r>
      <t xml:space="preserve">ЛОКАЛЬНЫЙ СМЕТНЫЙ РАСЧЕТ № </t>
    </r>
    <r>
      <rPr>
        <sz val="10"/>
        <rFont val="Arial"/>
        <family val="2"/>
        <charset val="204"/>
      </rPr>
      <t>02-01-07</t>
    </r>
  </si>
  <si>
    <t>Основание: 2020-ХК АВАНГАРД-МХЛ-ПС.С, ВР</t>
  </si>
  <si>
    <t>Сметная стоимость _______________________________________________________________________________________________</t>
  </si>
  <si>
    <t>Раздел 1. Демонтажные работы</t>
  </si>
  <si>
    <t>1</t>
  </si>
  <si>
    <t>ФЕРр67-2-1</t>
  </si>
  <si>
    <t>100 м труб</t>
  </si>
  <si>
    <r>
      <t>Демонтаж проводов из труб суммарным сечением: до 6 мм2</t>
    </r>
    <r>
      <rPr>
        <i/>
        <sz val="7"/>
        <rFont val="Arial"/>
        <family val="2"/>
        <charset val="204"/>
      </rPr>
      <t xml:space="preserve">
НР (32 руб.): 85% от ФОТ
СП (25 руб.): 65% от ФОТ</t>
    </r>
  </si>
  <si>
    <r>
      <t>1,71</t>
    </r>
    <r>
      <rPr>
        <i/>
        <sz val="6"/>
        <rFont val="Arial"/>
        <family val="2"/>
        <charset val="204"/>
      </rPr>
      <t xml:space="preserve">
171 / 100</t>
    </r>
  </si>
  <si>
    <t>2</t>
  </si>
  <si>
    <t>ФЕРр67-2-11</t>
  </si>
  <si>
    <r>
      <t>Демонтаж винипластовых труб, проложенных на скобах диаметром: до 25 мм</t>
    </r>
    <r>
      <rPr>
        <i/>
        <sz val="7"/>
        <rFont val="Arial"/>
        <family val="2"/>
        <charset val="204"/>
      </rPr>
      <t xml:space="preserve">
НР (57 руб.): 85% от ФОТ
СП (44 руб.): 65% от ФОТ</t>
    </r>
  </si>
  <si>
    <t>3</t>
  </si>
  <si>
    <t>ФЕРм10-08-002-02</t>
  </si>
  <si>
    <t>шт</t>
  </si>
  <si>
    <r>
      <t>Извещатель ПС автоматический: дымовой, фотоэлектрический, радиоизотопный, световой в нормальном исполнении</t>
    </r>
    <r>
      <rPr>
        <i/>
        <sz val="7"/>
        <rFont val="Arial"/>
        <family val="2"/>
        <charset val="204"/>
      </rPr>
      <t xml:space="preserve">
НР (543 руб.): 80% от ФОТ
СП (407 руб.): 60% от ФОТ</t>
    </r>
  </si>
  <si>
    <t>4</t>
  </si>
  <si>
    <t>ФЕРм10-08-002-01</t>
  </si>
  <si>
    <r>
      <t>Извещатель ПС автоматический: тепловой электро-контактный, магнитоконтактный в нормальном исполнении</t>
    </r>
    <r>
      <rPr>
        <i/>
        <sz val="7"/>
        <rFont val="Arial"/>
        <family val="2"/>
        <charset val="204"/>
      </rPr>
      <t xml:space="preserve">
НР (11 руб.): 80% от ФОТ
СП (8 руб.): 60% от ФОТ</t>
    </r>
  </si>
  <si>
    <t>5</t>
  </si>
  <si>
    <t>ФЕРм10-08-002-06</t>
  </si>
  <si>
    <r>
      <t>Конструкция для установки извещателя</t>
    </r>
    <r>
      <rPr>
        <i/>
        <sz val="7"/>
        <rFont val="Arial"/>
        <family val="2"/>
        <charset val="204"/>
      </rPr>
      <t xml:space="preserve">
НР (114 руб.): 80% от ФОТ
СП (85 руб.): 60% от ФОТ</t>
    </r>
  </si>
  <si>
    <t>Итого прямые затраты по разделу в базисных ценах</t>
  </si>
  <si>
    <t>Накладные расходы</t>
  </si>
  <si>
    <t>Сметная прибыль</t>
  </si>
  <si>
    <t>Итоги по разделу 1 Демонтажные работы :</t>
  </si>
  <si>
    <t xml:space="preserve">  Итого</t>
  </si>
  <si>
    <t xml:space="preserve">  Всего с учетом "Письмо Минстроя России №7484-ИФ/09 от 26.02.2021 г. "Объекты  спортивного назначения" СМР=8,9"</t>
  </si>
  <si>
    <t xml:space="preserve">    Справочно, в базисных ценах: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</si>
  <si>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</si>
  <si>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</si>
  <si>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</si>
  <si>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</si>
  <si>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Демонтажные работы</t>
  </si>
  <si>
    <t>Раздел 2. Монтаж извещателей</t>
  </si>
  <si>
    <t>6</t>
  </si>
  <si>
    <r>
      <t>Конструкция для установки извещателя</t>
    </r>
    <r>
      <rPr>
        <i/>
        <sz val="7"/>
        <rFont val="Arial"/>
        <family val="2"/>
        <charset val="204"/>
      </rPr>
      <t xml:space="preserve">
НР (158 руб.): 80% от ФОТ
СП (119 руб.): 60% от ФОТ</t>
    </r>
  </si>
  <si>
    <r>
      <t>49</t>
    </r>
    <r>
      <rPr>
        <i/>
        <sz val="6"/>
        <rFont val="Arial"/>
        <family val="2"/>
        <charset val="204"/>
      </rPr>
      <t xml:space="preserve">
5{тепловые}+44{дымовые}</t>
    </r>
  </si>
  <si>
    <t>7</t>
  </si>
  <si>
    <t>ФССЦ-22.1.02.05-0022</t>
  </si>
  <si>
    <t>Устройство монтажное для крепления в подвесной потолок извещателей ИП-212-ЗСУ, ИП 212-3СМ, ИП 212-4С, ИП 212-4СБ</t>
  </si>
  <si>
    <t>100 шт</t>
  </si>
  <si>
    <r>
      <t>0,49</t>
    </r>
    <r>
      <rPr>
        <i/>
        <sz val="6"/>
        <rFont val="Arial"/>
        <family val="2"/>
        <charset val="204"/>
      </rPr>
      <t xml:space="preserve">
49 / 100</t>
    </r>
  </si>
  <si>
    <t>8</t>
  </si>
  <si>
    <r>
      <t>Извещатель ПС автоматический: дымовой, фотоэлектрический, радиоизотопный, световой в нормальном исполнении</t>
    </r>
    <r>
      <rPr>
        <i/>
        <sz val="7"/>
        <rFont val="Arial"/>
        <family val="2"/>
        <charset val="204"/>
      </rPr>
      <t xml:space="preserve">
НР (760 руб.): 80% от ФОТ
СП (570 руб.): 60% от ФОТ</t>
    </r>
  </si>
  <si>
    <r>
      <t>49</t>
    </r>
    <r>
      <rPr>
        <i/>
        <sz val="6"/>
        <rFont val="Arial"/>
        <family val="2"/>
        <charset val="204"/>
      </rPr>
      <t xml:space="preserve">
5+44</t>
    </r>
  </si>
  <si>
    <t>Извещатель ИП101-40-В тепловой максимальный на 78°C "ПРОФИ-Т78", без базы       (аналог 52051НТЕ)</t>
  </si>
  <si>
    <t>10 шт</t>
  </si>
  <si>
    <r>
      <t>ФССЦ-61.2.02.02-0003</t>
    </r>
    <r>
      <rPr>
        <i/>
        <sz val="9"/>
        <rFont val="Arial"/>
        <family val="2"/>
        <charset val="204"/>
      </rPr>
      <t xml:space="preserve">
Применительно</t>
    </r>
  </si>
  <si>
    <r>
      <t>9</t>
    </r>
    <r>
      <rPr>
        <i/>
        <sz val="9"/>
        <rFont val="Arial"/>
        <family val="2"/>
        <charset val="204"/>
      </rPr>
      <t xml:space="preserve">
О</t>
    </r>
  </si>
  <si>
    <r>
      <t>0,5</t>
    </r>
    <r>
      <rPr>
        <i/>
        <sz val="6"/>
        <rFont val="Arial"/>
        <family val="2"/>
        <charset val="204"/>
      </rPr>
      <t xml:space="preserve">
5 / 10</t>
    </r>
  </si>
  <si>
    <t>Извещатель пожарный дымовой: ИП 212-131 (аналог 22051Е)</t>
  </si>
  <si>
    <r>
      <t>ФССЦ-61.2.02.01-0083</t>
    </r>
    <r>
      <rPr>
        <i/>
        <sz val="9"/>
        <rFont val="Arial"/>
        <family val="2"/>
        <charset val="204"/>
      </rPr>
      <t xml:space="preserve">
Применительно</t>
    </r>
  </si>
  <si>
    <r>
      <t>10</t>
    </r>
    <r>
      <rPr>
        <i/>
        <sz val="9"/>
        <rFont val="Arial"/>
        <family val="2"/>
        <charset val="204"/>
      </rPr>
      <t xml:space="preserve">
О</t>
    </r>
  </si>
  <si>
    <r>
      <t>4,4</t>
    </r>
    <r>
      <rPr>
        <i/>
        <sz val="6"/>
        <rFont val="Arial"/>
        <family val="2"/>
        <charset val="204"/>
      </rPr>
      <t xml:space="preserve">
44 / 10</t>
    </r>
  </si>
  <si>
    <t>11</t>
  </si>
  <si>
    <r>
      <t>Извещатель ПС автоматический: тепловой электро-контактный, магнитоконтактный в нормальном исполнении</t>
    </r>
    <r>
      <rPr>
        <i/>
        <sz val="7"/>
        <rFont val="Arial"/>
        <family val="2"/>
        <charset val="204"/>
      </rPr>
      <t xml:space="preserve">
НР (15 руб.): 80% от ФОТ
СП (11 руб.): 60% от ФОТ</t>
    </r>
  </si>
  <si>
    <t>Извещатель пожарный ручной: ИПР-535 (аналог МСР 5А)</t>
  </si>
  <si>
    <r>
      <t>ФССЦ-61.2.02.03-0030</t>
    </r>
    <r>
      <rPr>
        <i/>
        <sz val="9"/>
        <rFont val="Arial"/>
        <family val="2"/>
        <charset val="204"/>
      </rPr>
      <t xml:space="preserve">
Применительно</t>
    </r>
  </si>
  <si>
    <r>
      <t>12</t>
    </r>
    <r>
      <rPr>
        <i/>
        <sz val="9"/>
        <rFont val="Arial"/>
        <family val="2"/>
        <charset val="204"/>
      </rPr>
      <t xml:space="preserve">
О</t>
    </r>
  </si>
  <si>
    <r>
      <t>0,2</t>
    </r>
    <r>
      <rPr>
        <i/>
        <sz val="6"/>
        <rFont val="Arial"/>
        <family val="2"/>
        <charset val="204"/>
      </rPr>
      <t xml:space="preserve">
2 / 10</t>
    </r>
  </si>
  <si>
    <t>13</t>
  </si>
  <si>
    <t>ФЕРм10-08-001-09</t>
  </si>
  <si>
    <r>
      <t>Приборы приемно-контрольные объектовые на: 2 луча</t>
    </r>
    <r>
      <rPr>
        <i/>
        <sz val="7"/>
        <rFont val="Arial"/>
        <family val="2"/>
        <charset val="204"/>
      </rPr>
      <t xml:space="preserve">
НР (114 руб.): 80% от ФОТ
СП (85 руб.): 60% от ФОТ</t>
    </r>
  </si>
  <si>
    <r>
      <t>2</t>
    </r>
    <r>
      <rPr>
        <i/>
        <sz val="6"/>
        <rFont val="Arial"/>
        <family val="2"/>
        <charset val="204"/>
      </rPr>
      <t xml:space="preserve">
1+1</t>
    </r>
  </si>
  <si>
    <t>ФССЦ-61.2.07.05-0057</t>
  </si>
  <si>
    <t>Модуль силовых реле, марка "Астра-821" (для возможной работы с "Астра 831", "Астра 832", "Астра 812")</t>
  </si>
  <si>
    <r>
      <t>14</t>
    </r>
    <r>
      <rPr>
        <i/>
        <sz val="9"/>
        <rFont val="Arial"/>
        <family val="2"/>
        <charset val="204"/>
      </rPr>
      <t xml:space="preserve">
О</t>
    </r>
  </si>
  <si>
    <r>
      <t>0,1</t>
    </r>
    <r>
      <rPr>
        <i/>
        <sz val="6"/>
        <rFont val="Arial"/>
        <family val="2"/>
        <charset val="204"/>
      </rPr>
      <t xml:space="preserve">
1 / 10</t>
    </r>
  </si>
  <si>
    <t>ФССЦ-20.5.02.11-0041</t>
  </si>
  <si>
    <t>Коробка установочная У-92</t>
  </si>
  <si>
    <r>
      <t>15</t>
    </r>
    <r>
      <rPr>
        <i/>
        <sz val="9"/>
        <rFont val="Arial"/>
        <family val="2"/>
        <charset val="204"/>
      </rPr>
      <t xml:space="preserve">
О</t>
    </r>
  </si>
  <si>
    <t>Итоги по разделу 2 Монтаж извещателей :</t>
  </si>
  <si>
    <t xml:space="preserve">      Материалы</t>
  </si>
  <si>
    <t xml:space="preserve">      Оборудование</t>
  </si>
  <si>
    <t xml:space="preserve">  Итого по разделу 2 Монтаж извещателей</t>
  </si>
  <si>
    <t>Раздел 3. Стоимость материалов и оборудования с учетом доставки. Монтаж извещателей</t>
  </si>
  <si>
    <t>16</t>
  </si>
  <si>
    <t>Цена поставки</t>
  </si>
  <si>
    <t>Контроллер ввода/вывода ESMI FX-IOC /к поз. 14 сметы/</t>
  </si>
  <si>
    <t>шт.</t>
  </si>
  <si>
    <t xml:space="preserve">  Итого по разделу 3 Стоимость материалов и оборудования с учетом доставки. Монтаж извещателей</t>
  </si>
  <si>
    <t>Раздел 4. Прокладка кабеля ПС</t>
  </si>
  <si>
    <t>17</t>
  </si>
  <si>
    <t>ФЕРм08-02-409-09</t>
  </si>
  <si>
    <t>100 м</t>
  </si>
  <si>
    <r>
      <t>Труба гофрированная ПВХ для защиты проводов и кабелей по установленным конструкциям, по стенам, колоннам, потолкам, основанию пола</t>
    </r>
    <r>
      <rPr>
        <i/>
        <sz val="7"/>
        <rFont val="Arial"/>
        <family val="2"/>
        <charset val="204"/>
      </rPr>
      <t xml:space="preserve">
НР (350 руб.): 95% от ФОТ
СП (239 руб.): 65% от ФОТ</t>
    </r>
  </si>
  <si>
    <r>
      <t>2,2</t>
    </r>
    <r>
      <rPr>
        <i/>
        <sz val="6"/>
        <rFont val="Arial"/>
        <family val="2"/>
        <charset val="204"/>
      </rPr>
      <t xml:space="preserve">
220 / 100</t>
    </r>
  </si>
  <si>
    <t>18</t>
  </si>
  <si>
    <t>ФССЦ-24.3.01.02-0012</t>
  </si>
  <si>
    <t>Трубы из самозатухающего ПВХ гибкие гофрированные, легкие, без протяжки, номинальный внутренний диаметр 20 мм</t>
  </si>
  <si>
    <t>м</t>
  </si>
  <si>
    <r>
      <t>224,4</t>
    </r>
    <r>
      <rPr>
        <i/>
        <sz val="6"/>
        <rFont val="Arial"/>
        <family val="2"/>
        <charset val="204"/>
      </rPr>
      <t xml:space="preserve">
220 * 1,02</t>
    </r>
  </si>
  <si>
    <t>19</t>
  </si>
  <si>
    <t>ФССЦ-01.7.15.10-0016</t>
  </si>
  <si>
    <t>Скобы крепежные для рукавов металлических, диаметр 20 мм</t>
  </si>
  <si>
    <r>
      <t>7,5</t>
    </r>
    <r>
      <rPr>
        <i/>
        <sz val="6"/>
        <rFont val="Arial"/>
        <family val="2"/>
        <charset val="204"/>
      </rPr>
      <t xml:space="preserve">
750 / 100</t>
    </r>
  </si>
  <si>
    <t>20</t>
  </si>
  <si>
    <t>ФССЦ-01.7.15.07-0006</t>
  </si>
  <si>
    <t>Дюбели монтажные стальные</t>
  </si>
  <si>
    <r>
      <t>75</t>
    </r>
    <r>
      <rPr>
        <i/>
        <sz val="6"/>
        <rFont val="Arial"/>
        <family val="2"/>
        <charset val="204"/>
      </rPr>
      <t xml:space="preserve">
750 / 10</t>
    </r>
  </si>
  <si>
    <t>21</t>
  </si>
  <si>
    <t>ФССЦ-01.7.15.14-0101</t>
  </si>
  <si>
    <t>Шурупы-саморезы с шести-восьмигранной головкой, с специальной уплотнительной прокладкой (шайбой) из ЭПДМ 4,5х25 (35) мм (4,2*32)</t>
  </si>
  <si>
    <t>22</t>
  </si>
  <si>
    <t>ФЕРм10-08-019-01</t>
  </si>
  <si>
    <r>
      <t>Коробка распаечная  на стене</t>
    </r>
    <r>
      <rPr>
        <i/>
        <sz val="7"/>
        <rFont val="Arial"/>
        <family val="2"/>
        <charset val="204"/>
      </rPr>
      <t xml:space="preserve">
НР (38 руб.): 80% от ФОТ
СП (28 руб.): 60% от ФОТ</t>
    </r>
  </si>
  <si>
    <t>23</t>
  </si>
  <si>
    <t>Коробка ответвительная с кабельными вводами (6 выводов, диаметр 20 мм), размер 80х80х40 мм, цвет серый ( огнестойкая для о/п 40-0210-FR1,5-4, Е15-Е120)</t>
  </si>
  <si>
    <r>
      <t>ФССЦ-20.5.02.04-0008</t>
    </r>
    <r>
      <rPr>
        <i/>
        <sz val="9"/>
        <rFont val="Arial"/>
        <family val="2"/>
        <charset val="204"/>
      </rPr>
      <t xml:space="preserve">
Применительно</t>
    </r>
  </si>
  <si>
    <r>
      <t>0,8</t>
    </r>
    <r>
      <rPr>
        <i/>
        <sz val="6"/>
        <rFont val="Arial"/>
        <family val="2"/>
        <charset val="204"/>
      </rPr>
      <t xml:space="preserve">
8 / 10</t>
    </r>
  </si>
  <si>
    <t>24</t>
  </si>
  <si>
    <t>ФЕРм08-02-412-01</t>
  </si>
  <si>
    <r>
  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  </r>
    <r>
      <rPr>
        <i/>
        <sz val="7"/>
        <rFont val="Arial"/>
        <family val="2"/>
        <charset val="204"/>
      </rPr>
      <t xml:space="preserve">
НР 0% от ФОТ
СП 0% от ФОТ</t>
    </r>
  </si>
  <si>
    <t>25</t>
  </si>
  <si>
    <t>ФССЦ-21.1.08.01-0312</t>
  </si>
  <si>
    <t>Кабель пожарной сигнализации КПСЭнг(А)-FRLS 1x2x0,75</t>
  </si>
  <si>
    <t>1000 м</t>
  </si>
  <si>
    <r>
      <t>0,224</t>
    </r>
    <r>
      <rPr>
        <i/>
        <sz val="6"/>
        <rFont val="Arial"/>
        <family val="2"/>
        <charset val="204"/>
      </rPr>
      <t xml:space="preserve">
220 / 1000 * 1,02</t>
    </r>
  </si>
  <si>
    <t>Итоги по разделу 4 Прокладка кабеля ПС :</t>
  </si>
  <si>
    <t xml:space="preserve">  Итого по разделу 4 Прокладка кабеля ПС</t>
  </si>
  <si>
    <t>Раздел 5. Общестроительные работы</t>
  </si>
  <si>
    <t>26</t>
  </si>
  <si>
    <t>ФЕРр63-15-1</t>
  </si>
  <si>
    <t>100 м2</t>
  </si>
  <si>
    <r>
      <t>Разборка элементов облицовки потолков с разборкой каркаса: плит растровых</t>
    </r>
    <r>
      <rPr>
        <i/>
        <sz val="7"/>
        <rFont val="Arial"/>
        <family val="2"/>
        <charset val="204"/>
      </rPr>
      <t xml:space="preserve">
НР (32 руб.): 77% от ФОТ
СП (21 руб.): 50% от ФОТ</t>
    </r>
  </si>
  <si>
    <r>
      <t>0,4</t>
    </r>
    <r>
      <rPr>
        <i/>
        <sz val="6"/>
        <rFont val="Arial"/>
        <family val="2"/>
        <charset val="204"/>
      </rPr>
      <t xml:space="preserve">
40 / 100</t>
    </r>
  </si>
  <si>
    <t>27</t>
  </si>
  <si>
    <t>ФЕР15-01-047-15</t>
  </si>
  <si>
    <r>
      <t>Устройство потолков: плитно-ячеистых по каркасу из оцинкованного профиля ( ранее демонтированных)</t>
    </r>
    <r>
      <rPr>
        <i/>
        <sz val="7"/>
        <rFont val="Arial"/>
        <family val="2"/>
        <charset val="204"/>
      </rPr>
      <t xml:space="preserve">
НР (117 руб.): 105%*0.9 от ФОТ
СП (58 руб.): 55%*0.85 от ФОТ</t>
    </r>
  </si>
  <si>
    <t>Итоги по разделу 5 Общестроительные работы :</t>
  </si>
  <si>
    <t xml:space="preserve">  Итого по разделу 5 Общестроительные работы</t>
  </si>
  <si>
    <t>ИТОГИ ПО СМЕТЕ:</t>
  </si>
  <si>
    <t xml:space="preserve">  ВСЕГО по смете</t>
  </si>
  <si>
    <t>(должность, подпись, расшифровка)</t>
  </si>
  <si>
    <t>НДС 20%</t>
  </si>
  <si>
    <t>Составил: __________________________ /________________________/</t>
  </si>
  <si>
    <t>Проверил: __________________________ /________________________/</t>
  </si>
  <si>
    <t xml:space="preserve">Составлен(а) в текущих (прогнозных) ценах по состоянию: в базе ФЕР-2001 ред. 2020 с изм. 1-4  в базисном уровне </t>
  </si>
  <si>
    <t>"ПНР" и №45484-ИФ/09 от 12.11.2020г.  п. 30 "Оборудование"</t>
  </si>
  <si>
    <t>договорной коэффициент</t>
  </si>
  <si>
    <t xml:space="preserve">цен на 01.01.2000 г. с применением индексов пересчета, опубликованных в " Письмах Минстроя №7484-ИФ/09 от 26.02.2021 г. "Объекты  спортивного назначения" , </t>
  </si>
  <si>
    <t xml:space="preserve">  Итого по разделу 1 Демонтажные работы с учетом договорного коэффициента</t>
  </si>
  <si>
    <t xml:space="preserve">  Итого по разделу 2 Монтаж извещателей с учетом договорного коэффициента</t>
  </si>
  <si>
    <t xml:space="preserve">  Итого по разделу 4 Прокладка кабеля ПС с учетом договорного коэффициента</t>
  </si>
  <si>
    <t xml:space="preserve"> Итого по разделу 5 Общестроительные работы с учетом договорного коэффициента</t>
  </si>
  <si>
    <t>руб.</t>
  </si>
  <si>
    <t>Пожарная сигнализация. Раздевалки</t>
  </si>
  <si>
    <t xml:space="preserve">  Итого по разделу 6. Пуско-наладочные работы</t>
  </si>
  <si>
    <t>Раздел 6. Пуско-наладочные работы</t>
  </si>
  <si>
    <t>Комплексные пуско-наладочные работы по Разделу 2. Монтаж извещателей</t>
  </si>
  <si>
    <t>Приложение № 1.6 к Форме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</si>
</sst>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49" fontId="4" fillId="0" borderId="2" xfId="1" applyNumberFormat="1" applyFont="1" applyBorder="1" applyAlignment="1">
      <alignment horizontal="left" vertical="top"/>
    </xf>
    <xf numFmtId="0" fontId="4" fillId="0" borderId="2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0" xfId="1" applyFont="1" applyAlignment="1"/>
    <xf numFmtId="0" fontId="3" fillId="0" borderId="3" xfId="1" quotePrefix="1" applyFont="1" applyBorder="1" applyAlignment="1">
      <alignment horizontal="center" vertical="top"/>
    </xf>
    <xf numFmtId="49" fontId="11" fillId="0" borderId="3" xfId="1" applyNumberFormat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right" vertical="top" wrapText="1"/>
    </xf>
    <xf numFmtId="0" fontId="10" fillId="0" borderId="3" xfId="1" applyFont="1" applyBorder="1" applyAlignment="1">
      <alignment horizontal="right" vertical="top"/>
    </xf>
    <xf numFmtId="0" fontId="5" fillId="0" borderId="3" xfId="1" applyFont="1" applyBorder="1" applyAlignment="1">
      <alignment horizontal="center" vertical="top"/>
    </xf>
    <xf numFmtId="0" fontId="14" fillId="0" borderId="3" xfId="1" applyFont="1" applyBorder="1" applyAlignment="1">
      <alignment horizontal="right" vertical="top" wrapText="1"/>
    </xf>
    <xf numFmtId="0" fontId="3" fillId="0" borderId="3" xfId="1" quotePrefix="1" applyFont="1" applyBorder="1" applyAlignment="1">
      <alignment horizontal="center" vertical="top" wrapText="1"/>
    </xf>
    <xf numFmtId="0" fontId="11" fillId="0" borderId="3" xfId="1" quotePrefix="1" applyFont="1" applyBorder="1" applyAlignment="1">
      <alignment horizontal="center" vertical="top"/>
    </xf>
    <xf numFmtId="0" fontId="11" fillId="0" borderId="3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4" fillId="0" borderId="0" xfId="1" applyFont="1"/>
    <xf numFmtId="0" fontId="14" fillId="2" borderId="3" xfId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right" vertical="top"/>
    </xf>
    <xf numFmtId="4" fontId="14" fillId="3" borderId="3" xfId="1" applyNumberFormat="1" applyFont="1" applyFill="1" applyBorder="1" applyAlignment="1">
      <alignment horizontal="right" vertical="top" wrapText="1"/>
    </xf>
    <xf numFmtId="0" fontId="10" fillId="3" borderId="3" xfId="1" applyFont="1" applyFill="1" applyBorder="1" applyAlignment="1">
      <alignment horizontal="right" vertical="top"/>
    </xf>
    <xf numFmtId="0" fontId="14" fillId="3" borderId="3" xfId="1" applyFont="1" applyFill="1" applyBorder="1" applyAlignment="1">
      <alignment horizontal="right" vertical="top" wrapText="1"/>
    </xf>
    <xf numFmtId="4" fontId="10" fillId="2" borderId="3" xfId="1" applyNumberFormat="1" applyFont="1" applyFill="1" applyBorder="1" applyAlignment="1">
      <alignment horizontal="right" vertical="top"/>
    </xf>
    <xf numFmtId="4" fontId="14" fillId="3" borderId="3" xfId="1" applyNumberFormat="1" applyFont="1" applyFill="1" applyBorder="1" applyAlignment="1">
      <alignment horizontal="right" vertical="top"/>
    </xf>
    <xf numFmtId="0" fontId="10" fillId="3" borderId="3" xfId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right" vertical="top" wrapText="1"/>
    </xf>
    <xf numFmtId="4" fontId="10" fillId="3" borderId="3" xfId="1" applyNumberFormat="1" applyFont="1" applyFill="1" applyBorder="1" applyAlignment="1">
      <alignment horizontal="right" vertical="top" wrapText="1"/>
    </xf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left" vertical="top"/>
    </xf>
    <xf numFmtId="0" fontId="3" fillId="0" borderId="3" xfId="1" applyFont="1" applyBorder="1" applyAlignment="1">
      <alignment horizontal="left" vertical="top" wrapText="1"/>
    </xf>
    <xf numFmtId="0" fontId="11" fillId="0" borderId="3" xfId="1" applyFont="1" applyBorder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" fontId="10" fillId="2" borderId="3" xfId="1" applyNumberFormat="1" applyFont="1" applyFill="1" applyBorder="1" applyAlignment="1">
      <alignment horizontal="right" vertical="top" wrapText="1"/>
    </xf>
    <xf numFmtId="0" fontId="3" fillId="0" borderId="0" xfId="1" applyFont="1" applyAlignment="1">
      <alignment horizontal="center" vertical="top" wrapText="1"/>
    </xf>
    <xf numFmtId="0" fontId="11" fillId="4" borderId="4" xfId="1" applyFont="1" applyFill="1" applyBorder="1" applyAlignment="1">
      <alignment horizontal="left" vertical="top" wrapText="1"/>
    </xf>
    <xf numFmtId="0" fontId="11" fillId="4" borderId="5" xfId="1" applyFont="1" applyFill="1" applyBorder="1" applyAlignment="1">
      <alignment horizontal="left" vertical="top" wrapText="1"/>
    </xf>
    <xf numFmtId="0" fontId="11" fillId="4" borderId="6" xfId="1" applyFont="1" applyFill="1" applyBorder="1" applyAlignment="1">
      <alignment horizontal="left" vertical="top" wrapText="1"/>
    </xf>
    <xf numFmtId="4" fontId="14" fillId="4" borderId="3" xfId="1" applyNumberFormat="1" applyFont="1" applyFill="1" applyBorder="1" applyAlignment="1">
      <alignment horizontal="right" vertical="top" wrapText="1"/>
    </xf>
    <xf numFmtId="0" fontId="10" fillId="4" borderId="3" xfId="1" applyFont="1" applyFill="1" applyBorder="1" applyAlignment="1">
      <alignment horizontal="right" vertical="top"/>
    </xf>
    <xf numFmtId="0" fontId="14" fillId="4" borderId="3" xfId="1" applyFont="1" applyFill="1" applyBorder="1" applyAlignment="1">
      <alignment horizontal="right" vertical="top" wrapText="1"/>
    </xf>
    <xf numFmtId="0" fontId="3" fillId="2" borderId="4" xfId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left" vertical="top" wrapText="1"/>
    </xf>
    <xf numFmtId="0" fontId="0" fillId="3" borderId="3" xfId="0" applyFill="1" applyBorder="1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1" applyFont="1" applyAlignment="1">
      <alignment horizontal="center" vertical="top" wrapText="1"/>
    </xf>
    <xf numFmtId="0" fontId="3" fillId="0" borderId="3" xfId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11" fillId="0" borderId="3" xfId="1" applyFont="1" applyBorder="1" applyAlignment="1">
      <alignment horizontal="left" vertical="top" wrapText="1"/>
    </xf>
    <xf numFmtId="0" fontId="11" fillId="2" borderId="4" xfId="1" applyFont="1" applyFill="1" applyBorder="1" applyAlignment="1">
      <alignment horizontal="left" vertical="top" wrapText="1"/>
    </xf>
    <xf numFmtId="0" fontId="11" fillId="2" borderId="5" xfId="1" applyFont="1" applyFill="1" applyBorder="1" applyAlignment="1">
      <alignment horizontal="left" vertical="top" wrapText="1"/>
    </xf>
    <xf numFmtId="0" fontId="11" fillId="2" borderId="6" xfId="1" applyFont="1" applyFill="1" applyBorder="1" applyAlignment="1">
      <alignment horizontal="left" vertical="top" wrapText="1"/>
    </xf>
    <xf numFmtId="0" fontId="11" fillId="3" borderId="4" xfId="1" applyFont="1" applyFill="1" applyBorder="1" applyAlignment="1">
      <alignment horizontal="left" vertical="top" wrapText="1"/>
    </xf>
    <xf numFmtId="0" fontId="11" fillId="3" borderId="5" xfId="1" applyFont="1" applyFill="1" applyBorder="1" applyAlignment="1">
      <alignment horizontal="left" vertical="top" wrapText="1"/>
    </xf>
    <xf numFmtId="0" fontId="11" fillId="3" borderId="6" xfId="1" applyFont="1" applyFill="1" applyBorder="1" applyAlignment="1">
      <alignment horizontal="left" vertical="top" wrapText="1"/>
    </xf>
    <xf numFmtId="0" fontId="11" fillId="0" borderId="3" xfId="1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3" fillId="3" borderId="3" xfId="1" applyFont="1" applyFill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Alignment="1">
      <alignment horizontal="left" vertical="top"/>
    </xf>
    <xf numFmtId="0" fontId="3" fillId="0" borderId="1" xfId="1" applyFont="1" applyBorder="1" applyAlignment="1">
      <alignment horizontal="left" vertical="top"/>
    </xf>
    <xf numFmtId="0" fontId="5" fillId="0" borderId="0" xfId="1" applyFont="1" applyAlignment="1">
      <alignment horizontal="righ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8B679-3634-4951-8C2B-5BFA36047BCC}">
  <sheetPr>
    <pageSetUpPr autoPageBreaks="0" fitToPage="1"/>
  </sheetPr>
  <dimension ref="A1:R132"/>
  <sheetViews>
    <sheetView showGridLines="0" tabSelected="1" view="pageBreakPreview" zoomScaleNormal="100" zoomScaleSheetLayoutView="100" workbookViewId="0">
      <selection activeCell="U12" sqref="U12"/>
    </sheetView>
  </sheetViews>
  <sheetFormatPr defaultColWidth="9.140625" defaultRowHeight="12.75" outlineLevelRow="2" x14ac:dyDescent="0.2"/>
  <cols>
    <col min="1" max="1" width="3.28515625" style="36" customWidth="1"/>
    <col min="2" max="2" width="9.7109375" style="33" customWidth="1"/>
    <col min="3" max="3" width="34.28515625" style="34" customWidth="1"/>
    <col min="4" max="4" width="11.7109375" style="49" customWidth="1"/>
    <col min="5" max="5" width="14.42578125" style="35" customWidth="1"/>
    <col min="6" max="6" width="7.7109375" style="37" customWidth="1"/>
    <col min="7" max="9" width="6.7109375" style="37" customWidth="1"/>
    <col min="10" max="10" width="7.7109375" style="37" customWidth="1"/>
    <col min="11" max="17" width="6.7109375" style="37" customWidth="1"/>
    <col min="18" max="16384" width="9.140625" style="38"/>
  </cols>
  <sheetData>
    <row r="1" spans="1:17" x14ac:dyDescent="0.2">
      <c r="M1" s="99" t="s">
        <v>177</v>
      </c>
      <c r="N1" s="99"/>
      <c r="O1" s="99"/>
      <c r="P1" s="99"/>
      <c r="Q1" s="99"/>
    </row>
    <row r="2" spans="1:17" x14ac:dyDescent="0.2">
      <c r="D2" s="58"/>
    </row>
    <row r="3" spans="1:17" outlineLevel="2" x14ac:dyDescent="0.2">
      <c r="A3" s="4" t="s">
        <v>0</v>
      </c>
      <c r="C3" s="1"/>
      <c r="D3" s="53"/>
      <c r="E3" s="2"/>
      <c r="F3" s="3"/>
      <c r="G3" s="3"/>
      <c r="H3" s="3"/>
      <c r="I3" s="3"/>
      <c r="J3" s="3"/>
      <c r="K3" s="3"/>
      <c r="L3" s="3"/>
      <c r="M3" s="4" t="s">
        <v>1</v>
      </c>
      <c r="N3" s="5"/>
      <c r="O3" s="3"/>
      <c r="P3" s="3"/>
      <c r="Q3" s="3"/>
    </row>
    <row r="4" spans="1:17" outlineLevel="1" x14ac:dyDescent="0.2">
      <c r="A4" s="50"/>
      <c r="C4" s="1"/>
      <c r="D4" s="53"/>
      <c r="E4" s="2"/>
      <c r="F4" s="3"/>
      <c r="G4" s="3"/>
      <c r="H4" s="3"/>
      <c r="I4" s="3"/>
      <c r="J4" s="3"/>
      <c r="K4" s="3"/>
      <c r="L4" s="3"/>
      <c r="M4" s="6"/>
      <c r="N4" s="5"/>
      <c r="O4" s="3"/>
      <c r="P4" s="3"/>
      <c r="Q4" s="3"/>
    </row>
    <row r="5" spans="1:17" outlineLevel="1" x14ac:dyDescent="0.2">
      <c r="A5" s="50"/>
      <c r="C5" s="1"/>
      <c r="D5" s="53"/>
      <c r="E5" s="2"/>
      <c r="F5" s="3"/>
      <c r="G5" s="3"/>
      <c r="H5" s="3"/>
      <c r="I5" s="3"/>
      <c r="J5" s="3"/>
      <c r="K5" s="3"/>
      <c r="L5" s="3"/>
      <c r="M5" s="6"/>
      <c r="N5" s="5"/>
      <c r="O5" s="3"/>
      <c r="P5" s="3"/>
      <c r="Q5" s="3"/>
    </row>
    <row r="6" spans="1:17" outlineLevel="1" x14ac:dyDescent="0.2">
      <c r="A6" s="50" t="s">
        <v>2</v>
      </c>
      <c r="C6" s="1"/>
      <c r="D6" s="53"/>
      <c r="E6" s="2"/>
      <c r="F6" s="3"/>
      <c r="G6" s="3"/>
      <c r="H6" s="3"/>
      <c r="I6" s="3"/>
      <c r="J6" s="3"/>
      <c r="K6" s="3"/>
      <c r="L6" s="3"/>
      <c r="M6" s="6" t="s">
        <v>2</v>
      </c>
      <c r="N6" s="5"/>
      <c r="O6" s="3"/>
      <c r="P6" s="3"/>
      <c r="Q6" s="3"/>
    </row>
    <row r="7" spans="1:17" outlineLevel="1" x14ac:dyDescent="0.2">
      <c r="A7" s="50" t="s">
        <v>23</v>
      </c>
      <c r="C7" s="1"/>
      <c r="D7" s="53"/>
      <c r="E7" s="2"/>
      <c r="F7" s="3"/>
      <c r="G7" s="3"/>
      <c r="H7" s="3"/>
      <c r="I7" s="3"/>
      <c r="J7" s="3"/>
      <c r="K7" s="3"/>
      <c r="L7" s="3"/>
      <c r="M7" s="50" t="s">
        <v>24</v>
      </c>
      <c r="N7" s="5"/>
      <c r="O7" s="3"/>
      <c r="P7" s="3"/>
      <c r="Q7" s="3"/>
    </row>
    <row r="8" spans="1:17" ht="15" x14ac:dyDescent="0.25">
      <c r="A8" s="91" t="s">
        <v>25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</row>
    <row r="9" spans="1:17" x14ac:dyDescent="0.2">
      <c r="A9" s="2"/>
      <c r="B9" s="18"/>
      <c r="C9" s="19"/>
      <c r="D9" s="20"/>
      <c r="E9" s="12"/>
      <c r="F9" s="7"/>
      <c r="G9" s="7"/>
      <c r="H9" s="8" t="s">
        <v>3</v>
      </c>
      <c r="I9" s="8"/>
      <c r="J9" s="7"/>
      <c r="K9" s="7"/>
      <c r="L9" s="7"/>
      <c r="M9" s="7"/>
      <c r="N9" s="7"/>
      <c r="O9" s="7"/>
      <c r="P9" s="7"/>
      <c r="Q9" s="3"/>
    </row>
    <row r="10" spans="1:17" x14ac:dyDescent="0.2">
      <c r="A10" s="2"/>
      <c r="B10" s="6"/>
      <c r="C10" s="1"/>
      <c r="D10" s="53"/>
      <c r="E10" s="38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2">
      <c r="A11" s="2"/>
      <c r="B11" s="6"/>
      <c r="C11" s="1"/>
      <c r="D11" s="53"/>
      <c r="E11" s="38"/>
      <c r="F11" s="3"/>
      <c r="G11" s="3"/>
      <c r="H11" s="9" t="s">
        <v>26</v>
      </c>
      <c r="I11" s="9"/>
      <c r="J11" s="3"/>
      <c r="K11" s="3"/>
      <c r="L11" s="3"/>
      <c r="M11" s="3"/>
      <c r="N11" s="3"/>
      <c r="O11" s="3"/>
      <c r="P11" s="3"/>
      <c r="Q11" s="3"/>
    </row>
    <row r="12" spans="1:17" x14ac:dyDescent="0.2">
      <c r="A12" s="2"/>
      <c r="B12" s="6"/>
      <c r="C12" s="1"/>
      <c r="D12" s="53"/>
      <c r="E12" s="38"/>
      <c r="F12" s="3"/>
      <c r="G12" s="3"/>
      <c r="H12" s="2" t="s">
        <v>4</v>
      </c>
      <c r="I12" s="2"/>
      <c r="J12" s="3"/>
      <c r="K12" s="3"/>
      <c r="L12" s="3"/>
      <c r="M12" s="3"/>
      <c r="N12" s="3"/>
      <c r="O12" s="3"/>
      <c r="P12" s="3"/>
      <c r="Q12" s="3"/>
    </row>
    <row r="13" spans="1:17" x14ac:dyDescent="0.2">
      <c r="A13" s="2"/>
      <c r="B13" s="6"/>
      <c r="C13" s="1"/>
      <c r="D13" s="53"/>
      <c r="E13" s="38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x14ac:dyDescent="0.25">
      <c r="A14" s="2"/>
      <c r="B14" s="6"/>
      <c r="C14" s="10" t="s">
        <v>5</v>
      </c>
      <c r="D14" s="93" t="s">
        <v>173</v>
      </c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3"/>
      <c r="Q14" s="3"/>
    </row>
    <row r="15" spans="1:17" x14ac:dyDescent="0.2">
      <c r="A15" s="2"/>
      <c r="B15" s="6"/>
      <c r="C15" s="1"/>
      <c r="D15" s="20"/>
      <c r="E15" s="12"/>
      <c r="F15" s="7"/>
      <c r="G15" s="7"/>
      <c r="H15" s="8" t="s">
        <v>6</v>
      </c>
      <c r="I15" s="8"/>
      <c r="J15" s="7"/>
      <c r="K15" s="7"/>
      <c r="L15" s="7"/>
      <c r="M15" s="7"/>
      <c r="N15" s="7"/>
      <c r="O15" s="7"/>
      <c r="P15" s="3"/>
      <c r="Q15" s="3"/>
    </row>
    <row r="16" spans="1:17" x14ac:dyDescent="0.2">
      <c r="A16" s="17"/>
      <c r="B16" s="13"/>
      <c r="C16" s="1"/>
      <c r="D16" s="53"/>
      <c r="E16" s="38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8" ht="15" x14ac:dyDescent="0.25">
      <c r="A17" s="2"/>
      <c r="B17" s="6"/>
      <c r="C17" s="1"/>
      <c r="D17" s="94" t="s">
        <v>27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14"/>
    </row>
    <row r="18" spans="1:18" ht="15" x14ac:dyDescent="0.25">
      <c r="A18" s="2"/>
      <c r="B18" s="6"/>
      <c r="C18" s="1"/>
      <c r="D18" s="11" t="s">
        <v>28</v>
      </c>
      <c r="E18" s="2"/>
      <c r="F18" s="3"/>
      <c r="G18" s="3"/>
      <c r="H18" s="3"/>
      <c r="I18" s="11"/>
      <c r="J18" s="95">
        <f>J124</f>
        <v>0</v>
      </c>
      <c r="K18" s="96"/>
      <c r="L18" s="50" t="s">
        <v>172</v>
      </c>
      <c r="M18" s="3"/>
      <c r="N18" s="3"/>
      <c r="O18" s="3"/>
      <c r="P18" s="3"/>
      <c r="Q18" s="3"/>
    </row>
    <row r="19" spans="1:18" x14ac:dyDescent="0.2">
      <c r="A19" s="2"/>
      <c r="B19" s="6"/>
      <c r="C19" s="1"/>
      <c r="D19" s="21" t="s">
        <v>164</v>
      </c>
      <c r="E19" s="2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8" x14ac:dyDescent="0.2">
      <c r="A20" s="97" t="s">
        <v>167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</row>
    <row r="21" spans="1:18" x14ac:dyDescent="0.2">
      <c r="A21" s="98" t="s">
        <v>165</v>
      </c>
      <c r="B21" s="98"/>
      <c r="C21" s="98"/>
      <c r="D21" s="98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ht="18" customHeight="1" x14ac:dyDescent="0.2">
      <c r="A22" s="86" t="s">
        <v>7</v>
      </c>
      <c r="B22" s="88" t="s">
        <v>8</v>
      </c>
      <c r="C22" s="86" t="s">
        <v>9</v>
      </c>
      <c r="D22" s="86" t="s">
        <v>10</v>
      </c>
      <c r="E22" s="86" t="s">
        <v>11</v>
      </c>
      <c r="F22" s="86" t="s">
        <v>12</v>
      </c>
      <c r="G22" s="87"/>
      <c r="H22" s="87"/>
      <c r="I22" s="87"/>
      <c r="J22" s="86" t="s">
        <v>13</v>
      </c>
      <c r="K22" s="87"/>
      <c r="L22" s="87"/>
      <c r="M22" s="87"/>
      <c r="N22" s="86" t="s">
        <v>14</v>
      </c>
      <c r="O22" s="86" t="s">
        <v>15</v>
      </c>
      <c r="P22" s="86" t="s">
        <v>16</v>
      </c>
      <c r="Q22" s="86" t="s">
        <v>17</v>
      </c>
    </row>
    <row r="23" spans="1:18" ht="15.75" customHeight="1" x14ac:dyDescent="0.2">
      <c r="A23" s="87"/>
      <c r="B23" s="89"/>
      <c r="C23" s="90"/>
      <c r="D23" s="86"/>
      <c r="E23" s="87"/>
      <c r="F23" s="86" t="s">
        <v>18</v>
      </c>
      <c r="G23" s="86" t="s">
        <v>19</v>
      </c>
      <c r="H23" s="87"/>
      <c r="I23" s="87"/>
      <c r="J23" s="86" t="s">
        <v>18</v>
      </c>
      <c r="K23" s="86" t="s">
        <v>19</v>
      </c>
      <c r="L23" s="87"/>
      <c r="M23" s="87"/>
      <c r="N23" s="86"/>
      <c r="O23" s="86"/>
      <c r="P23" s="86"/>
      <c r="Q23" s="86"/>
    </row>
    <row r="24" spans="1:18" ht="15.75" customHeight="1" x14ac:dyDescent="0.2">
      <c r="A24" s="87"/>
      <c r="B24" s="89"/>
      <c r="C24" s="90"/>
      <c r="D24" s="86"/>
      <c r="E24" s="87"/>
      <c r="F24" s="87"/>
      <c r="G24" s="54" t="s">
        <v>20</v>
      </c>
      <c r="H24" s="54" t="s">
        <v>21</v>
      </c>
      <c r="I24" s="54" t="s">
        <v>22</v>
      </c>
      <c r="J24" s="87"/>
      <c r="K24" s="54" t="s">
        <v>20</v>
      </c>
      <c r="L24" s="54" t="s">
        <v>21</v>
      </c>
      <c r="M24" s="54" t="s">
        <v>22</v>
      </c>
      <c r="N24" s="86"/>
      <c r="O24" s="86"/>
      <c r="P24" s="86"/>
      <c r="Q24" s="86"/>
    </row>
    <row r="25" spans="1:18" x14ac:dyDescent="0.2">
      <c r="A25" s="15">
        <v>1</v>
      </c>
      <c r="B25" s="56">
        <v>2</v>
      </c>
      <c r="C25" s="54">
        <v>3</v>
      </c>
      <c r="D25" s="54">
        <v>4</v>
      </c>
      <c r="E25" s="15">
        <v>5</v>
      </c>
      <c r="F25" s="55">
        <v>6</v>
      </c>
      <c r="G25" s="55">
        <v>7</v>
      </c>
      <c r="H25" s="55">
        <v>8</v>
      </c>
      <c r="I25" s="55">
        <v>9</v>
      </c>
      <c r="J25" s="55">
        <v>10</v>
      </c>
      <c r="K25" s="55">
        <v>11</v>
      </c>
      <c r="L25" s="55">
        <v>12</v>
      </c>
      <c r="M25" s="55">
        <v>13</v>
      </c>
      <c r="N25" s="55">
        <v>14</v>
      </c>
      <c r="O25" s="55">
        <v>15</v>
      </c>
      <c r="P25" s="55">
        <v>16</v>
      </c>
      <c r="Q25" s="55">
        <v>17</v>
      </c>
    </row>
    <row r="26" spans="1:18" ht="19.899999999999999" customHeight="1" x14ac:dyDescent="0.2">
      <c r="A26" s="85" t="s">
        <v>29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</row>
    <row r="27" spans="1:18" ht="43.5" x14ac:dyDescent="0.2">
      <c r="A27" s="22" t="s">
        <v>30</v>
      </c>
      <c r="B27" s="23" t="s">
        <v>31</v>
      </c>
      <c r="C27" s="51" t="s">
        <v>33</v>
      </c>
      <c r="D27" s="16" t="s">
        <v>32</v>
      </c>
      <c r="E27" s="24" t="s">
        <v>34</v>
      </c>
      <c r="F27" s="25">
        <v>22.06</v>
      </c>
      <c r="G27" s="25">
        <v>22.06</v>
      </c>
      <c r="H27" s="26"/>
      <c r="I27" s="26"/>
      <c r="J27" s="26">
        <v>38</v>
      </c>
      <c r="K27" s="26">
        <v>38</v>
      </c>
      <c r="L27" s="26"/>
      <c r="M27" s="26"/>
      <c r="N27" s="26">
        <v>2.7</v>
      </c>
      <c r="O27" s="26">
        <v>4.62</v>
      </c>
      <c r="P27" s="26"/>
      <c r="Q27" s="26"/>
    </row>
    <row r="28" spans="1:18" ht="55.5" x14ac:dyDescent="0.2">
      <c r="A28" s="22" t="s">
        <v>35</v>
      </c>
      <c r="B28" s="23" t="s">
        <v>36</v>
      </c>
      <c r="C28" s="51" t="s">
        <v>37</v>
      </c>
      <c r="D28" s="16" t="s">
        <v>32</v>
      </c>
      <c r="E28" s="24" t="s">
        <v>34</v>
      </c>
      <c r="F28" s="25">
        <v>39.020000000000003</v>
      </c>
      <c r="G28" s="25">
        <v>39.020000000000003</v>
      </c>
      <c r="H28" s="26"/>
      <c r="I28" s="26"/>
      <c r="J28" s="26">
        <v>67</v>
      </c>
      <c r="K28" s="26">
        <v>67</v>
      </c>
      <c r="L28" s="26"/>
      <c r="M28" s="26"/>
      <c r="N28" s="26">
        <v>4.7759999999999998</v>
      </c>
      <c r="O28" s="26">
        <v>8.17</v>
      </c>
      <c r="P28" s="26"/>
      <c r="Q28" s="26"/>
    </row>
    <row r="29" spans="1:18" ht="67.5" x14ac:dyDescent="0.2">
      <c r="A29" s="22" t="s">
        <v>38</v>
      </c>
      <c r="B29" s="23" t="s">
        <v>39</v>
      </c>
      <c r="C29" s="51" t="s">
        <v>41</v>
      </c>
      <c r="D29" s="16" t="s">
        <v>40</v>
      </c>
      <c r="E29" s="27">
        <v>50</v>
      </c>
      <c r="F29" s="25">
        <v>13.57</v>
      </c>
      <c r="G29" s="25">
        <v>13.57</v>
      </c>
      <c r="H29" s="26"/>
      <c r="I29" s="26"/>
      <c r="J29" s="26">
        <v>679</v>
      </c>
      <c r="K29" s="26">
        <v>679</v>
      </c>
      <c r="L29" s="26"/>
      <c r="M29" s="26"/>
      <c r="N29" s="26">
        <v>1.4112</v>
      </c>
      <c r="O29" s="26">
        <v>70.56</v>
      </c>
      <c r="P29" s="26"/>
      <c r="Q29" s="26"/>
    </row>
    <row r="30" spans="1:18" ht="67.5" x14ac:dyDescent="0.2">
      <c r="A30" s="22" t="s">
        <v>42</v>
      </c>
      <c r="B30" s="23" t="s">
        <v>43</v>
      </c>
      <c r="C30" s="51" t="s">
        <v>44</v>
      </c>
      <c r="D30" s="16" t="s">
        <v>40</v>
      </c>
      <c r="E30" s="27">
        <v>2</v>
      </c>
      <c r="F30" s="25">
        <v>6.79</v>
      </c>
      <c r="G30" s="25">
        <v>6.79</v>
      </c>
      <c r="H30" s="26"/>
      <c r="I30" s="26"/>
      <c r="J30" s="26">
        <v>14</v>
      </c>
      <c r="K30" s="26">
        <v>14</v>
      </c>
      <c r="L30" s="26"/>
      <c r="M30" s="26"/>
      <c r="N30" s="26">
        <v>0.7056</v>
      </c>
      <c r="O30" s="26">
        <v>1.41</v>
      </c>
      <c r="P30" s="26"/>
      <c r="Q30" s="26"/>
    </row>
    <row r="31" spans="1:18" ht="40.15" customHeight="1" x14ac:dyDescent="0.2">
      <c r="A31" s="22" t="s">
        <v>45</v>
      </c>
      <c r="B31" s="23" t="s">
        <v>46</v>
      </c>
      <c r="C31" s="51" t="s">
        <v>47</v>
      </c>
      <c r="D31" s="16" t="s">
        <v>40</v>
      </c>
      <c r="E31" s="27">
        <v>50</v>
      </c>
      <c r="F31" s="25">
        <v>3.65</v>
      </c>
      <c r="G31" s="25">
        <v>2.84</v>
      </c>
      <c r="H31" s="25">
        <v>0.81</v>
      </c>
      <c r="I31" s="26"/>
      <c r="J31" s="26">
        <v>183</v>
      </c>
      <c r="K31" s="26">
        <v>142</v>
      </c>
      <c r="L31" s="26">
        <v>41</v>
      </c>
      <c r="M31" s="26"/>
      <c r="N31" s="26">
        <v>0.29399999999999998</v>
      </c>
      <c r="O31" s="26">
        <v>14.7</v>
      </c>
      <c r="P31" s="26"/>
      <c r="Q31" s="26"/>
    </row>
    <row r="32" spans="1:18" ht="15" x14ac:dyDescent="0.2">
      <c r="A32" s="73" t="s">
        <v>48</v>
      </c>
      <c r="B32" s="74"/>
      <c r="C32" s="74"/>
      <c r="D32" s="74"/>
      <c r="E32" s="74"/>
      <c r="F32" s="74"/>
      <c r="G32" s="74"/>
      <c r="H32" s="74"/>
      <c r="I32" s="74"/>
      <c r="J32" s="25">
        <v>981</v>
      </c>
      <c r="K32" s="25">
        <v>940</v>
      </c>
      <c r="L32" s="25">
        <v>41</v>
      </c>
      <c r="M32" s="26"/>
      <c r="N32" s="26"/>
      <c r="O32" s="25">
        <v>99.46</v>
      </c>
      <c r="P32" s="26"/>
      <c r="Q32" s="26"/>
    </row>
    <row r="33" spans="1:17" ht="15" x14ac:dyDescent="0.2">
      <c r="A33" s="73" t="s">
        <v>49</v>
      </c>
      <c r="B33" s="74"/>
      <c r="C33" s="74"/>
      <c r="D33" s="74"/>
      <c r="E33" s="74"/>
      <c r="F33" s="74"/>
      <c r="G33" s="74"/>
      <c r="H33" s="74"/>
      <c r="I33" s="74"/>
      <c r="J33" s="25">
        <v>757</v>
      </c>
      <c r="K33" s="26"/>
      <c r="L33" s="26"/>
      <c r="M33" s="26"/>
      <c r="N33" s="26"/>
      <c r="O33" s="26"/>
      <c r="P33" s="26"/>
      <c r="Q33" s="26"/>
    </row>
    <row r="34" spans="1:17" ht="15" x14ac:dyDescent="0.2">
      <c r="A34" s="73" t="s">
        <v>50</v>
      </c>
      <c r="B34" s="74"/>
      <c r="C34" s="74"/>
      <c r="D34" s="74"/>
      <c r="E34" s="74"/>
      <c r="F34" s="74"/>
      <c r="G34" s="74"/>
      <c r="H34" s="74"/>
      <c r="I34" s="74"/>
      <c r="J34" s="25">
        <v>569</v>
      </c>
      <c r="K34" s="26"/>
      <c r="L34" s="26"/>
      <c r="M34" s="26"/>
      <c r="N34" s="26"/>
      <c r="O34" s="26"/>
      <c r="P34" s="26"/>
      <c r="Q34" s="26"/>
    </row>
    <row r="35" spans="1:17" ht="15" x14ac:dyDescent="0.2">
      <c r="A35" s="75" t="s">
        <v>51</v>
      </c>
      <c r="B35" s="74"/>
      <c r="C35" s="74"/>
      <c r="D35" s="74"/>
      <c r="E35" s="74"/>
      <c r="F35" s="74"/>
      <c r="G35" s="74"/>
      <c r="H35" s="74"/>
      <c r="I35" s="74"/>
      <c r="J35" s="26"/>
      <c r="K35" s="26"/>
      <c r="L35" s="26"/>
      <c r="M35" s="26"/>
      <c r="N35" s="26"/>
      <c r="O35" s="26"/>
      <c r="P35" s="26"/>
      <c r="Q35" s="26"/>
    </row>
    <row r="36" spans="1:17" ht="15" x14ac:dyDescent="0.2">
      <c r="A36" s="73" t="s">
        <v>52</v>
      </c>
      <c r="B36" s="74"/>
      <c r="C36" s="74"/>
      <c r="D36" s="74"/>
      <c r="E36" s="74"/>
      <c r="F36" s="74"/>
      <c r="G36" s="74"/>
      <c r="H36" s="74"/>
      <c r="I36" s="74"/>
      <c r="J36" s="25">
        <v>2307</v>
      </c>
      <c r="K36" s="26"/>
      <c r="L36" s="26"/>
      <c r="M36" s="26"/>
      <c r="N36" s="26"/>
      <c r="O36" s="25">
        <v>99.46</v>
      </c>
      <c r="P36" s="26"/>
      <c r="Q36" s="26"/>
    </row>
    <row r="37" spans="1:17" ht="15" x14ac:dyDescent="0.2">
      <c r="A37" s="73" t="s">
        <v>53</v>
      </c>
      <c r="B37" s="74"/>
      <c r="C37" s="74"/>
      <c r="D37" s="74"/>
      <c r="E37" s="74"/>
      <c r="F37" s="74"/>
      <c r="G37" s="74"/>
      <c r="H37" s="74"/>
      <c r="I37" s="74"/>
      <c r="J37" s="25">
        <v>20532</v>
      </c>
      <c r="K37" s="26"/>
      <c r="L37" s="26"/>
      <c r="M37" s="26"/>
      <c r="N37" s="26"/>
      <c r="O37" s="25">
        <v>99.46</v>
      </c>
      <c r="P37" s="26"/>
      <c r="Q37" s="26"/>
    </row>
    <row r="38" spans="1:17" ht="15" x14ac:dyDescent="0.2">
      <c r="A38" s="73" t="s">
        <v>54</v>
      </c>
      <c r="B38" s="74"/>
      <c r="C38" s="74"/>
      <c r="D38" s="74"/>
      <c r="E38" s="74"/>
      <c r="F38" s="74"/>
      <c r="G38" s="74"/>
      <c r="H38" s="74"/>
      <c r="I38" s="74"/>
      <c r="J38" s="26"/>
      <c r="K38" s="26"/>
      <c r="L38" s="26"/>
      <c r="M38" s="26"/>
      <c r="N38" s="26"/>
      <c r="O38" s="26"/>
      <c r="P38" s="26"/>
      <c r="Q38" s="26"/>
    </row>
    <row r="39" spans="1:17" ht="15" x14ac:dyDescent="0.2">
      <c r="A39" s="73" t="s">
        <v>55</v>
      </c>
      <c r="B39" s="74"/>
      <c r="C39" s="74"/>
      <c r="D39" s="74"/>
      <c r="E39" s="74"/>
      <c r="F39" s="74"/>
      <c r="G39" s="74"/>
      <c r="H39" s="74"/>
      <c r="I39" s="74"/>
      <c r="J39" s="25">
        <v>41</v>
      </c>
      <c r="K39" s="26"/>
      <c r="L39" s="26"/>
      <c r="M39" s="26"/>
      <c r="N39" s="26"/>
      <c r="O39" s="26"/>
      <c r="P39" s="26"/>
      <c r="Q39" s="26"/>
    </row>
    <row r="40" spans="1:17" ht="15" x14ac:dyDescent="0.2">
      <c r="A40" s="73" t="s">
        <v>56</v>
      </c>
      <c r="B40" s="74"/>
      <c r="C40" s="74"/>
      <c r="D40" s="74"/>
      <c r="E40" s="74"/>
      <c r="F40" s="74"/>
      <c r="G40" s="74"/>
      <c r="H40" s="74"/>
      <c r="I40" s="74"/>
      <c r="J40" s="25">
        <v>940</v>
      </c>
      <c r="K40" s="26"/>
      <c r="L40" s="26"/>
      <c r="M40" s="26"/>
      <c r="N40" s="26"/>
      <c r="O40" s="26"/>
      <c r="P40" s="26"/>
      <c r="Q40" s="26"/>
    </row>
    <row r="41" spans="1:17" ht="15" x14ac:dyDescent="0.2">
      <c r="A41" s="73" t="s">
        <v>57</v>
      </c>
      <c r="B41" s="74"/>
      <c r="C41" s="74"/>
      <c r="D41" s="74"/>
      <c r="E41" s="74"/>
      <c r="F41" s="74"/>
      <c r="G41" s="74"/>
      <c r="H41" s="74"/>
      <c r="I41" s="74"/>
      <c r="J41" s="25">
        <v>757</v>
      </c>
      <c r="K41" s="26"/>
      <c r="L41" s="26"/>
      <c r="M41" s="26"/>
      <c r="N41" s="26"/>
      <c r="O41" s="26"/>
      <c r="P41" s="26"/>
      <c r="Q41" s="26"/>
    </row>
    <row r="42" spans="1:17" ht="15" x14ac:dyDescent="0.2">
      <c r="A42" s="73" t="s">
        <v>58</v>
      </c>
      <c r="B42" s="74"/>
      <c r="C42" s="74"/>
      <c r="D42" s="74"/>
      <c r="E42" s="74"/>
      <c r="F42" s="74"/>
      <c r="G42" s="74"/>
      <c r="H42" s="74"/>
      <c r="I42" s="74"/>
      <c r="J42" s="25">
        <v>569</v>
      </c>
      <c r="K42" s="26"/>
      <c r="L42" s="26"/>
      <c r="M42" s="26"/>
      <c r="N42" s="26"/>
      <c r="O42" s="26"/>
      <c r="P42" s="26"/>
      <c r="Q42" s="26"/>
    </row>
    <row r="43" spans="1:17" ht="15" x14ac:dyDescent="0.2">
      <c r="A43" s="75" t="s">
        <v>59</v>
      </c>
      <c r="B43" s="74"/>
      <c r="C43" s="74"/>
      <c r="D43" s="74"/>
      <c r="E43" s="74"/>
      <c r="F43" s="74"/>
      <c r="G43" s="74"/>
      <c r="H43" s="74"/>
      <c r="I43" s="74"/>
      <c r="J43" s="28">
        <v>20532</v>
      </c>
      <c r="K43" s="26"/>
      <c r="L43" s="26"/>
      <c r="M43" s="26"/>
      <c r="N43" s="26"/>
      <c r="O43" s="28">
        <v>99.46</v>
      </c>
      <c r="P43" s="26"/>
      <c r="Q43" s="26"/>
    </row>
    <row r="44" spans="1:17" x14ac:dyDescent="0.2">
      <c r="A44" s="76" t="s">
        <v>166</v>
      </c>
      <c r="B44" s="77"/>
      <c r="C44" s="77"/>
      <c r="D44" s="77"/>
      <c r="E44" s="77"/>
      <c r="F44" s="77"/>
      <c r="G44" s="77"/>
      <c r="H44" s="77"/>
      <c r="I44" s="78"/>
      <c r="J44" s="39"/>
      <c r="K44" s="40"/>
      <c r="L44" s="40"/>
      <c r="M44" s="40"/>
      <c r="N44" s="40"/>
      <c r="O44" s="39"/>
      <c r="P44" s="40"/>
      <c r="Q44" s="39"/>
    </row>
    <row r="45" spans="1:17" x14ac:dyDescent="0.2">
      <c r="A45" s="79" t="s">
        <v>168</v>
      </c>
      <c r="B45" s="80"/>
      <c r="C45" s="80"/>
      <c r="D45" s="80"/>
      <c r="E45" s="80"/>
      <c r="F45" s="80"/>
      <c r="G45" s="80"/>
      <c r="H45" s="80"/>
      <c r="I45" s="81"/>
      <c r="J45" s="41">
        <f>ROUND(J43*J44,0)</f>
        <v>0</v>
      </c>
      <c r="K45" s="42"/>
      <c r="L45" s="42"/>
      <c r="M45" s="42"/>
      <c r="N45" s="42"/>
      <c r="O45" s="43"/>
      <c r="P45" s="42"/>
      <c r="Q45" s="43"/>
    </row>
    <row r="46" spans="1:17" ht="19.899999999999999" customHeight="1" x14ac:dyDescent="0.2">
      <c r="A46" s="85" t="s">
        <v>60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</row>
    <row r="47" spans="1:17" ht="31.5" x14ac:dyDescent="0.2">
      <c r="A47" s="22" t="s">
        <v>61</v>
      </c>
      <c r="B47" s="23" t="s">
        <v>46</v>
      </c>
      <c r="C47" s="51" t="s">
        <v>62</v>
      </c>
      <c r="D47" s="16" t="s">
        <v>40</v>
      </c>
      <c r="E47" s="24" t="s">
        <v>63</v>
      </c>
      <c r="F47" s="25">
        <v>6.41</v>
      </c>
      <c r="G47" s="25">
        <v>4.04</v>
      </c>
      <c r="H47" s="25">
        <v>1.1599999999999999</v>
      </c>
      <c r="I47" s="26"/>
      <c r="J47" s="26">
        <v>314</v>
      </c>
      <c r="K47" s="26">
        <v>198</v>
      </c>
      <c r="L47" s="26">
        <v>57</v>
      </c>
      <c r="M47" s="26"/>
      <c r="N47" s="26">
        <v>0.42</v>
      </c>
      <c r="O47" s="26">
        <v>20.58</v>
      </c>
      <c r="P47" s="26"/>
      <c r="Q47" s="26"/>
    </row>
    <row r="48" spans="1:17" ht="48" x14ac:dyDescent="0.2">
      <c r="A48" s="22" t="s">
        <v>64</v>
      </c>
      <c r="B48" s="23" t="s">
        <v>65</v>
      </c>
      <c r="C48" s="51" t="s">
        <v>66</v>
      </c>
      <c r="D48" s="16" t="s">
        <v>67</v>
      </c>
      <c r="E48" s="24" t="s">
        <v>68</v>
      </c>
      <c r="F48" s="25">
        <v>805</v>
      </c>
      <c r="G48" s="26"/>
      <c r="H48" s="26"/>
      <c r="I48" s="26"/>
      <c r="J48" s="26">
        <v>394</v>
      </c>
      <c r="K48" s="26"/>
      <c r="L48" s="26"/>
      <c r="M48" s="26"/>
      <c r="N48" s="26"/>
      <c r="O48" s="26"/>
      <c r="P48" s="26"/>
      <c r="Q48" s="26"/>
    </row>
    <row r="49" spans="1:17" ht="67.5" x14ac:dyDescent="0.2">
      <c r="A49" s="22" t="s">
        <v>69</v>
      </c>
      <c r="B49" s="23" t="s">
        <v>39</v>
      </c>
      <c r="C49" s="51" t="s">
        <v>70</v>
      </c>
      <c r="D49" s="16" t="s">
        <v>40</v>
      </c>
      <c r="E49" s="24" t="s">
        <v>71</v>
      </c>
      <c r="F49" s="25">
        <v>22.47</v>
      </c>
      <c r="G49" s="25">
        <v>19.39</v>
      </c>
      <c r="H49" s="26"/>
      <c r="I49" s="26"/>
      <c r="J49" s="26">
        <v>1101</v>
      </c>
      <c r="K49" s="26">
        <v>950</v>
      </c>
      <c r="L49" s="26"/>
      <c r="M49" s="26"/>
      <c r="N49" s="26">
        <v>2.016</v>
      </c>
      <c r="O49" s="26">
        <v>98.78</v>
      </c>
      <c r="P49" s="26"/>
      <c r="Q49" s="26"/>
    </row>
    <row r="50" spans="1:17" ht="60" x14ac:dyDescent="0.2">
      <c r="A50" s="29" t="s">
        <v>75</v>
      </c>
      <c r="B50" s="23" t="s">
        <v>74</v>
      </c>
      <c r="C50" s="51" t="s">
        <v>72</v>
      </c>
      <c r="D50" s="16" t="s">
        <v>73</v>
      </c>
      <c r="E50" s="24" t="s">
        <v>76</v>
      </c>
      <c r="F50" s="25">
        <v>1306.9000000000001</v>
      </c>
      <c r="G50" s="26"/>
      <c r="H50" s="26"/>
      <c r="I50" s="26"/>
      <c r="J50" s="26">
        <v>653</v>
      </c>
      <c r="K50" s="26"/>
      <c r="L50" s="26"/>
      <c r="M50" s="26"/>
      <c r="N50" s="26"/>
      <c r="O50" s="26"/>
      <c r="P50" s="26"/>
      <c r="Q50" s="26"/>
    </row>
    <row r="51" spans="1:17" ht="60" x14ac:dyDescent="0.2">
      <c r="A51" s="29" t="s">
        <v>79</v>
      </c>
      <c r="B51" s="23" t="s">
        <v>78</v>
      </c>
      <c r="C51" s="51" t="s">
        <v>77</v>
      </c>
      <c r="D51" s="16" t="s">
        <v>73</v>
      </c>
      <c r="E51" s="24" t="s">
        <v>80</v>
      </c>
      <c r="F51" s="25">
        <v>224.48</v>
      </c>
      <c r="G51" s="26"/>
      <c r="H51" s="26"/>
      <c r="I51" s="26"/>
      <c r="J51" s="26">
        <v>988</v>
      </c>
      <c r="K51" s="26"/>
      <c r="L51" s="26"/>
      <c r="M51" s="26"/>
      <c r="N51" s="26"/>
      <c r="O51" s="26"/>
      <c r="P51" s="26"/>
      <c r="Q51" s="26"/>
    </row>
    <row r="52" spans="1:17" ht="58.15" customHeight="1" x14ac:dyDescent="0.2">
      <c r="A52" s="22" t="s">
        <v>81</v>
      </c>
      <c r="B52" s="23" t="s">
        <v>43</v>
      </c>
      <c r="C52" s="51" t="s">
        <v>82</v>
      </c>
      <c r="D52" s="16" t="s">
        <v>40</v>
      </c>
      <c r="E52" s="27">
        <v>2</v>
      </c>
      <c r="F52" s="25">
        <v>10.98</v>
      </c>
      <c r="G52" s="25">
        <v>9.6999999999999993</v>
      </c>
      <c r="H52" s="26"/>
      <c r="I52" s="26"/>
      <c r="J52" s="26">
        <v>22</v>
      </c>
      <c r="K52" s="26">
        <v>19</v>
      </c>
      <c r="L52" s="26"/>
      <c r="M52" s="26"/>
      <c r="N52" s="26">
        <v>1.008</v>
      </c>
      <c r="O52" s="26">
        <v>2.02</v>
      </c>
      <c r="P52" s="26"/>
      <c r="Q52" s="26"/>
    </row>
    <row r="53" spans="1:17" ht="36" customHeight="1" x14ac:dyDescent="0.2">
      <c r="A53" s="29" t="s">
        <v>85</v>
      </c>
      <c r="B53" s="23" t="s">
        <v>84</v>
      </c>
      <c r="C53" s="51" t="s">
        <v>83</v>
      </c>
      <c r="D53" s="16" t="s">
        <v>73</v>
      </c>
      <c r="E53" s="24" t="s">
        <v>86</v>
      </c>
      <c r="F53" s="25">
        <v>5195.67</v>
      </c>
      <c r="G53" s="26"/>
      <c r="H53" s="26"/>
      <c r="I53" s="26"/>
      <c r="J53" s="26">
        <v>1039</v>
      </c>
      <c r="K53" s="26"/>
      <c r="L53" s="26"/>
      <c r="M53" s="26"/>
      <c r="N53" s="26"/>
      <c r="O53" s="26"/>
      <c r="P53" s="26"/>
      <c r="Q53" s="26"/>
    </row>
    <row r="54" spans="1:17" ht="45.6" customHeight="1" x14ac:dyDescent="0.2">
      <c r="A54" s="22" t="s">
        <v>87</v>
      </c>
      <c r="B54" s="23" t="s">
        <v>88</v>
      </c>
      <c r="C54" s="51" t="s">
        <v>89</v>
      </c>
      <c r="D54" s="16" t="s">
        <v>40</v>
      </c>
      <c r="E54" s="24" t="s">
        <v>90</v>
      </c>
      <c r="F54" s="25">
        <v>75.180000000000007</v>
      </c>
      <c r="G54" s="25">
        <v>70.8</v>
      </c>
      <c r="H54" s="26"/>
      <c r="I54" s="26"/>
      <c r="J54" s="26">
        <v>150</v>
      </c>
      <c r="K54" s="26">
        <v>142</v>
      </c>
      <c r="L54" s="26"/>
      <c r="M54" s="26"/>
      <c r="N54" s="26">
        <v>6.84</v>
      </c>
      <c r="O54" s="26">
        <v>13.68</v>
      </c>
      <c r="P54" s="26"/>
      <c r="Q54" s="26"/>
    </row>
    <row r="55" spans="1:17" ht="37.9" customHeight="1" x14ac:dyDescent="0.2">
      <c r="A55" s="29" t="s">
        <v>93</v>
      </c>
      <c r="B55" s="23" t="s">
        <v>91</v>
      </c>
      <c r="C55" s="51" t="s">
        <v>92</v>
      </c>
      <c r="D55" s="16" t="s">
        <v>73</v>
      </c>
      <c r="E55" s="24" t="s">
        <v>94</v>
      </c>
      <c r="F55" s="25">
        <v>826.8</v>
      </c>
      <c r="G55" s="26"/>
      <c r="H55" s="26"/>
      <c r="I55" s="26"/>
      <c r="J55" s="26">
        <v>83</v>
      </c>
      <c r="K55" s="26"/>
      <c r="L55" s="26"/>
      <c r="M55" s="26"/>
      <c r="N55" s="26"/>
      <c r="O55" s="26"/>
      <c r="P55" s="26"/>
      <c r="Q55" s="26"/>
    </row>
    <row r="56" spans="1:17" ht="40.9" customHeight="1" x14ac:dyDescent="0.2">
      <c r="A56" s="29" t="s">
        <v>97</v>
      </c>
      <c r="B56" s="23" t="s">
        <v>95</v>
      </c>
      <c r="C56" s="51" t="s">
        <v>96</v>
      </c>
      <c r="D56" s="16" t="s">
        <v>40</v>
      </c>
      <c r="E56" s="27">
        <v>1</v>
      </c>
      <c r="F56" s="25">
        <v>8.31</v>
      </c>
      <c r="G56" s="26"/>
      <c r="H56" s="26"/>
      <c r="I56" s="26"/>
      <c r="J56" s="26">
        <v>8</v>
      </c>
      <c r="K56" s="26"/>
      <c r="L56" s="26"/>
      <c r="M56" s="26"/>
      <c r="N56" s="26"/>
      <c r="O56" s="26"/>
      <c r="P56" s="26"/>
      <c r="Q56" s="26"/>
    </row>
    <row r="57" spans="1:17" ht="15" x14ac:dyDescent="0.2">
      <c r="A57" s="73" t="s">
        <v>48</v>
      </c>
      <c r="B57" s="74"/>
      <c r="C57" s="74"/>
      <c r="D57" s="74"/>
      <c r="E57" s="74"/>
      <c r="F57" s="74"/>
      <c r="G57" s="74"/>
      <c r="H57" s="74"/>
      <c r="I57" s="74"/>
      <c r="J57" s="25">
        <v>4752</v>
      </c>
      <c r="K57" s="25">
        <v>1309</v>
      </c>
      <c r="L57" s="25">
        <v>57</v>
      </c>
      <c r="M57" s="26"/>
      <c r="N57" s="26"/>
      <c r="O57" s="25">
        <v>135.06</v>
      </c>
      <c r="P57" s="26"/>
      <c r="Q57" s="26"/>
    </row>
    <row r="58" spans="1:17" ht="15" x14ac:dyDescent="0.2">
      <c r="A58" s="73" t="s">
        <v>49</v>
      </c>
      <c r="B58" s="74"/>
      <c r="C58" s="74"/>
      <c r="D58" s="74"/>
      <c r="E58" s="74"/>
      <c r="F58" s="74"/>
      <c r="G58" s="74"/>
      <c r="H58" s="74"/>
      <c r="I58" s="74"/>
      <c r="J58" s="25">
        <v>1047</v>
      </c>
      <c r="K58" s="26"/>
      <c r="L58" s="26"/>
      <c r="M58" s="26"/>
      <c r="N58" s="26"/>
      <c r="O58" s="26"/>
      <c r="P58" s="26"/>
      <c r="Q58" s="26"/>
    </row>
    <row r="59" spans="1:17" ht="15" x14ac:dyDescent="0.2">
      <c r="A59" s="73" t="s">
        <v>50</v>
      </c>
      <c r="B59" s="74"/>
      <c r="C59" s="74"/>
      <c r="D59" s="74"/>
      <c r="E59" s="74"/>
      <c r="F59" s="74"/>
      <c r="G59" s="74"/>
      <c r="H59" s="74"/>
      <c r="I59" s="74"/>
      <c r="J59" s="25">
        <v>785</v>
      </c>
      <c r="K59" s="26"/>
      <c r="L59" s="26"/>
      <c r="M59" s="26"/>
      <c r="N59" s="26"/>
      <c r="O59" s="26"/>
      <c r="P59" s="26"/>
      <c r="Q59" s="26"/>
    </row>
    <row r="60" spans="1:17" ht="15" x14ac:dyDescent="0.2">
      <c r="A60" s="75" t="s">
        <v>98</v>
      </c>
      <c r="B60" s="74"/>
      <c r="C60" s="74"/>
      <c r="D60" s="74"/>
      <c r="E60" s="74"/>
      <c r="F60" s="74"/>
      <c r="G60" s="74"/>
      <c r="H60" s="74"/>
      <c r="I60" s="74"/>
      <c r="J60" s="26"/>
      <c r="K60" s="26"/>
      <c r="L60" s="26"/>
      <c r="M60" s="26"/>
      <c r="N60" s="26"/>
      <c r="O60" s="26"/>
      <c r="P60" s="26"/>
      <c r="Q60" s="26"/>
    </row>
    <row r="61" spans="1:17" ht="15" x14ac:dyDescent="0.2">
      <c r="A61" s="73" t="s">
        <v>52</v>
      </c>
      <c r="B61" s="74"/>
      <c r="C61" s="74"/>
      <c r="D61" s="74"/>
      <c r="E61" s="74"/>
      <c r="F61" s="74"/>
      <c r="G61" s="74"/>
      <c r="H61" s="74"/>
      <c r="I61" s="74"/>
      <c r="J61" s="25">
        <v>46433</v>
      </c>
      <c r="K61" s="26"/>
      <c r="L61" s="26"/>
      <c r="M61" s="26"/>
      <c r="N61" s="26"/>
      <c r="O61" s="25">
        <v>135.06</v>
      </c>
      <c r="P61" s="26"/>
      <c r="Q61" s="26"/>
    </row>
    <row r="62" spans="1:17" ht="15" x14ac:dyDescent="0.2">
      <c r="A62" s="73" t="s">
        <v>54</v>
      </c>
      <c r="B62" s="74"/>
      <c r="C62" s="74"/>
      <c r="D62" s="74"/>
      <c r="E62" s="74"/>
      <c r="F62" s="74"/>
      <c r="G62" s="74"/>
      <c r="H62" s="74"/>
      <c r="I62" s="74"/>
      <c r="J62" s="26"/>
      <c r="K62" s="26"/>
      <c r="L62" s="26"/>
      <c r="M62" s="26"/>
      <c r="N62" s="26"/>
      <c r="O62" s="26"/>
      <c r="P62" s="26"/>
      <c r="Q62" s="26"/>
    </row>
    <row r="63" spans="1:17" ht="15" x14ac:dyDescent="0.2">
      <c r="A63" s="73" t="s">
        <v>99</v>
      </c>
      <c r="B63" s="74"/>
      <c r="C63" s="74"/>
      <c r="D63" s="74"/>
      <c r="E63" s="74"/>
      <c r="F63" s="74"/>
      <c r="G63" s="74"/>
      <c r="H63" s="74"/>
      <c r="I63" s="74"/>
      <c r="J63" s="25">
        <v>615</v>
      </c>
      <c r="K63" s="26"/>
      <c r="L63" s="26"/>
      <c r="M63" s="26"/>
      <c r="N63" s="26"/>
      <c r="O63" s="26"/>
      <c r="P63" s="26"/>
      <c r="Q63" s="26"/>
    </row>
    <row r="64" spans="1:17" ht="15" x14ac:dyDescent="0.2">
      <c r="A64" s="73" t="s">
        <v>55</v>
      </c>
      <c r="B64" s="74"/>
      <c r="C64" s="74"/>
      <c r="D64" s="74"/>
      <c r="E64" s="74"/>
      <c r="F64" s="74"/>
      <c r="G64" s="74"/>
      <c r="H64" s="74"/>
      <c r="I64" s="74"/>
      <c r="J64" s="25">
        <v>57</v>
      </c>
      <c r="K64" s="26"/>
      <c r="L64" s="26"/>
      <c r="M64" s="26"/>
      <c r="N64" s="26"/>
      <c r="O64" s="26"/>
      <c r="P64" s="26"/>
      <c r="Q64" s="26"/>
    </row>
    <row r="65" spans="1:17" ht="15" x14ac:dyDescent="0.2">
      <c r="A65" s="73" t="s">
        <v>56</v>
      </c>
      <c r="B65" s="74"/>
      <c r="C65" s="74"/>
      <c r="D65" s="74"/>
      <c r="E65" s="74"/>
      <c r="F65" s="74"/>
      <c r="G65" s="74"/>
      <c r="H65" s="74"/>
      <c r="I65" s="74"/>
      <c r="J65" s="25">
        <v>1309</v>
      </c>
      <c r="K65" s="26"/>
      <c r="L65" s="26"/>
      <c r="M65" s="26"/>
      <c r="N65" s="26"/>
      <c r="O65" s="26"/>
      <c r="P65" s="26"/>
      <c r="Q65" s="26"/>
    </row>
    <row r="66" spans="1:17" ht="15" x14ac:dyDescent="0.2">
      <c r="A66" s="73" t="s">
        <v>100</v>
      </c>
      <c r="B66" s="74"/>
      <c r="C66" s="74"/>
      <c r="D66" s="74"/>
      <c r="E66" s="74"/>
      <c r="F66" s="74"/>
      <c r="G66" s="74"/>
      <c r="H66" s="74"/>
      <c r="I66" s="74"/>
      <c r="J66" s="25">
        <v>2771</v>
      </c>
      <c r="K66" s="26"/>
      <c r="L66" s="26"/>
      <c r="M66" s="26"/>
      <c r="N66" s="26"/>
      <c r="O66" s="26"/>
      <c r="P66" s="26"/>
      <c r="Q66" s="26"/>
    </row>
    <row r="67" spans="1:17" ht="15" x14ac:dyDescent="0.2">
      <c r="A67" s="73" t="s">
        <v>57</v>
      </c>
      <c r="B67" s="74"/>
      <c r="C67" s="74"/>
      <c r="D67" s="74"/>
      <c r="E67" s="74"/>
      <c r="F67" s="74"/>
      <c r="G67" s="74"/>
      <c r="H67" s="74"/>
      <c r="I67" s="74"/>
      <c r="J67" s="25">
        <v>1047</v>
      </c>
      <c r="K67" s="26"/>
      <c r="L67" s="26"/>
      <c r="M67" s="26"/>
      <c r="N67" s="26"/>
      <c r="O67" s="26"/>
      <c r="P67" s="26"/>
      <c r="Q67" s="26"/>
    </row>
    <row r="68" spans="1:17" ht="15" x14ac:dyDescent="0.2">
      <c r="A68" s="73" t="s">
        <v>58</v>
      </c>
      <c r="B68" s="74"/>
      <c r="C68" s="74"/>
      <c r="D68" s="74"/>
      <c r="E68" s="74"/>
      <c r="F68" s="74"/>
      <c r="G68" s="74"/>
      <c r="H68" s="74"/>
      <c r="I68" s="74"/>
      <c r="J68" s="25">
        <v>785</v>
      </c>
      <c r="K68" s="26"/>
      <c r="L68" s="26"/>
      <c r="M68" s="26"/>
      <c r="N68" s="26"/>
      <c r="O68" s="26"/>
      <c r="P68" s="26"/>
      <c r="Q68" s="26"/>
    </row>
    <row r="69" spans="1:17" ht="15" x14ac:dyDescent="0.2">
      <c r="A69" s="75" t="s">
        <v>101</v>
      </c>
      <c r="B69" s="74"/>
      <c r="C69" s="74"/>
      <c r="D69" s="74"/>
      <c r="E69" s="74"/>
      <c r="F69" s="74"/>
      <c r="G69" s="74"/>
      <c r="H69" s="74"/>
      <c r="I69" s="74"/>
      <c r="J69" s="28">
        <v>46433</v>
      </c>
      <c r="K69" s="26"/>
      <c r="L69" s="26"/>
      <c r="M69" s="26"/>
      <c r="N69" s="26"/>
      <c r="O69" s="28">
        <v>135.06</v>
      </c>
      <c r="P69" s="26"/>
      <c r="Q69" s="26"/>
    </row>
    <row r="70" spans="1:17" x14ac:dyDescent="0.2">
      <c r="A70" s="76" t="s">
        <v>166</v>
      </c>
      <c r="B70" s="77"/>
      <c r="C70" s="77"/>
      <c r="D70" s="77"/>
      <c r="E70" s="77"/>
      <c r="F70" s="77"/>
      <c r="G70" s="77"/>
      <c r="H70" s="77"/>
      <c r="I70" s="78"/>
      <c r="J70" s="39">
        <f>J44</f>
        <v>0</v>
      </c>
      <c r="K70" s="40"/>
      <c r="L70" s="40"/>
      <c r="M70" s="40"/>
      <c r="N70" s="40"/>
      <c r="O70" s="39"/>
      <c r="P70" s="40"/>
      <c r="Q70" s="39"/>
    </row>
    <row r="71" spans="1:17" x14ac:dyDescent="0.2">
      <c r="A71" s="79" t="s">
        <v>169</v>
      </c>
      <c r="B71" s="80"/>
      <c r="C71" s="80"/>
      <c r="D71" s="80"/>
      <c r="E71" s="80"/>
      <c r="F71" s="80"/>
      <c r="G71" s="80"/>
      <c r="H71" s="80"/>
      <c r="I71" s="81"/>
      <c r="J71" s="41">
        <f>ROUND(J69*J70,0)</f>
        <v>0</v>
      </c>
      <c r="K71" s="42"/>
      <c r="L71" s="42"/>
      <c r="M71" s="42"/>
      <c r="N71" s="42"/>
      <c r="O71" s="43"/>
      <c r="P71" s="42"/>
      <c r="Q71" s="43"/>
    </row>
    <row r="72" spans="1:17" ht="19.899999999999999" customHeight="1" x14ac:dyDescent="0.2">
      <c r="A72" s="85" t="s">
        <v>102</v>
      </c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</row>
    <row r="73" spans="1:17" ht="27.6" customHeight="1" x14ac:dyDescent="0.2">
      <c r="A73" s="30" t="s">
        <v>103</v>
      </c>
      <c r="B73" s="23" t="s">
        <v>104</v>
      </c>
      <c r="C73" s="52" t="s">
        <v>105</v>
      </c>
      <c r="D73" s="31" t="s">
        <v>106</v>
      </c>
      <c r="E73" s="32">
        <v>1</v>
      </c>
      <c r="F73" s="40"/>
      <c r="G73" s="26"/>
      <c r="H73" s="26"/>
      <c r="I73" s="26"/>
      <c r="J73" s="44">
        <f>ROUND(E73*F73,0)</f>
        <v>0</v>
      </c>
      <c r="K73" s="26"/>
      <c r="L73" s="26"/>
      <c r="M73" s="26"/>
      <c r="N73" s="26"/>
      <c r="O73" s="26"/>
      <c r="P73" s="26"/>
      <c r="Q73" s="26"/>
    </row>
    <row r="74" spans="1:17" ht="19.149999999999999" customHeight="1" x14ac:dyDescent="0.2">
      <c r="A74" s="68" t="s">
        <v>107</v>
      </c>
      <c r="B74" s="69"/>
      <c r="C74" s="69"/>
      <c r="D74" s="69"/>
      <c r="E74" s="69"/>
      <c r="F74" s="69"/>
      <c r="G74" s="69"/>
      <c r="H74" s="69"/>
      <c r="I74" s="69"/>
      <c r="J74" s="45">
        <f>J73</f>
        <v>0</v>
      </c>
      <c r="K74" s="42"/>
      <c r="L74" s="42"/>
      <c r="M74" s="42"/>
      <c r="N74" s="42"/>
      <c r="O74" s="42"/>
      <c r="P74" s="42"/>
      <c r="Q74" s="42"/>
    </row>
    <row r="75" spans="1:17" ht="19.899999999999999" customHeight="1" x14ac:dyDescent="0.2">
      <c r="A75" s="85" t="s">
        <v>108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</row>
    <row r="76" spans="1:17" ht="67.5" x14ac:dyDescent="0.2">
      <c r="A76" s="22" t="s">
        <v>109</v>
      </c>
      <c r="B76" s="23" t="s">
        <v>110</v>
      </c>
      <c r="C76" s="51" t="s">
        <v>112</v>
      </c>
      <c r="D76" s="16" t="s">
        <v>111</v>
      </c>
      <c r="E76" s="24" t="s">
        <v>113</v>
      </c>
      <c r="F76" s="25">
        <v>170.24</v>
      </c>
      <c r="G76" s="25">
        <v>167.45</v>
      </c>
      <c r="H76" s="26"/>
      <c r="I76" s="26"/>
      <c r="J76" s="26">
        <v>375</v>
      </c>
      <c r="K76" s="26">
        <v>368</v>
      </c>
      <c r="L76" s="26"/>
      <c r="M76" s="26"/>
      <c r="N76" s="26">
        <v>18.239999999999998</v>
      </c>
      <c r="O76" s="26">
        <v>40.130000000000003</v>
      </c>
      <c r="P76" s="26"/>
      <c r="Q76" s="26"/>
    </row>
    <row r="77" spans="1:17" ht="40.9" customHeight="1" x14ac:dyDescent="0.2">
      <c r="A77" s="22" t="s">
        <v>114</v>
      </c>
      <c r="B77" s="23" t="s">
        <v>115</v>
      </c>
      <c r="C77" s="51" t="s">
        <v>116</v>
      </c>
      <c r="D77" s="16" t="s">
        <v>117</v>
      </c>
      <c r="E77" s="24" t="s">
        <v>118</v>
      </c>
      <c r="F77" s="25">
        <v>1.97</v>
      </c>
      <c r="G77" s="26"/>
      <c r="H77" s="26"/>
      <c r="I77" s="26"/>
      <c r="J77" s="26">
        <v>442</v>
      </c>
      <c r="K77" s="26"/>
      <c r="L77" s="26"/>
      <c r="M77" s="26"/>
      <c r="N77" s="26"/>
      <c r="O77" s="26"/>
      <c r="P77" s="26"/>
      <c r="Q77" s="26"/>
    </row>
    <row r="78" spans="1:17" ht="36" x14ac:dyDescent="0.2">
      <c r="A78" s="22" t="s">
        <v>119</v>
      </c>
      <c r="B78" s="23" t="s">
        <v>120</v>
      </c>
      <c r="C78" s="51" t="s">
        <v>121</v>
      </c>
      <c r="D78" s="16" t="s">
        <v>67</v>
      </c>
      <c r="E78" s="24" t="s">
        <v>122</v>
      </c>
      <c r="F78" s="25">
        <v>55</v>
      </c>
      <c r="G78" s="26"/>
      <c r="H78" s="26"/>
      <c r="I78" s="26"/>
      <c r="J78" s="26">
        <v>413</v>
      </c>
      <c r="K78" s="26"/>
      <c r="L78" s="26"/>
      <c r="M78" s="26"/>
      <c r="N78" s="26"/>
      <c r="O78" s="26"/>
      <c r="P78" s="26"/>
      <c r="Q78" s="26"/>
    </row>
    <row r="79" spans="1:17" ht="36" x14ac:dyDescent="0.2">
      <c r="A79" s="22" t="s">
        <v>123</v>
      </c>
      <c r="B79" s="23" t="s">
        <v>124</v>
      </c>
      <c r="C79" s="51" t="s">
        <v>125</v>
      </c>
      <c r="D79" s="16" t="s">
        <v>73</v>
      </c>
      <c r="E79" s="24" t="s">
        <v>126</v>
      </c>
      <c r="F79" s="25">
        <v>7.6</v>
      </c>
      <c r="G79" s="26"/>
      <c r="H79" s="26"/>
      <c r="I79" s="26"/>
      <c r="J79" s="26">
        <v>570</v>
      </c>
      <c r="K79" s="26"/>
      <c r="L79" s="26"/>
      <c r="M79" s="26"/>
      <c r="N79" s="26"/>
      <c r="O79" s="26"/>
      <c r="P79" s="26"/>
      <c r="Q79" s="26"/>
    </row>
    <row r="80" spans="1:17" ht="60" x14ac:dyDescent="0.2">
      <c r="A80" s="22" t="s">
        <v>127</v>
      </c>
      <c r="B80" s="23" t="s">
        <v>128</v>
      </c>
      <c r="C80" s="51" t="s">
        <v>129</v>
      </c>
      <c r="D80" s="16" t="s">
        <v>67</v>
      </c>
      <c r="E80" s="24" t="s">
        <v>122</v>
      </c>
      <c r="F80" s="25">
        <v>585.1</v>
      </c>
      <c r="G80" s="26"/>
      <c r="H80" s="26"/>
      <c r="I80" s="26"/>
      <c r="J80" s="26">
        <v>4388</v>
      </c>
      <c r="K80" s="26"/>
      <c r="L80" s="26"/>
      <c r="M80" s="26"/>
      <c r="N80" s="26"/>
      <c r="O80" s="26"/>
      <c r="P80" s="26"/>
      <c r="Q80" s="26"/>
    </row>
    <row r="81" spans="1:17" ht="38.450000000000003" customHeight="1" x14ac:dyDescent="0.2">
      <c r="A81" s="22" t="s">
        <v>130</v>
      </c>
      <c r="B81" s="23" t="s">
        <v>131</v>
      </c>
      <c r="C81" s="51" t="s">
        <v>132</v>
      </c>
      <c r="D81" s="16" t="s">
        <v>40</v>
      </c>
      <c r="E81" s="27">
        <v>8</v>
      </c>
      <c r="F81" s="25">
        <v>6.27</v>
      </c>
      <c r="G81" s="25">
        <v>5.86</v>
      </c>
      <c r="H81" s="26"/>
      <c r="I81" s="26"/>
      <c r="J81" s="26">
        <v>50</v>
      </c>
      <c r="K81" s="26">
        <v>47</v>
      </c>
      <c r="L81" s="26"/>
      <c r="M81" s="26"/>
      <c r="N81" s="26">
        <v>0.6</v>
      </c>
      <c r="O81" s="26">
        <v>4.8</v>
      </c>
      <c r="P81" s="26"/>
      <c r="Q81" s="26"/>
    </row>
    <row r="82" spans="1:17" ht="63" customHeight="1" x14ac:dyDescent="0.2">
      <c r="A82" s="22" t="s">
        <v>133</v>
      </c>
      <c r="B82" s="23" t="s">
        <v>135</v>
      </c>
      <c r="C82" s="51" t="s">
        <v>134</v>
      </c>
      <c r="D82" s="16" t="s">
        <v>73</v>
      </c>
      <c r="E82" s="24" t="s">
        <v>136</v>
      </c>
      <c r="F82" s="25">
        <v>132.24</v>
      </c>
      <c r="G82" s="26"/>
      <c r="H82" s="26"/>
      <c r="I82" s="26"/>
      <c r="J82" s="26">
        <v>106</v>
      </c>
      <c r="K82" s="26"/>
      <c r="L82" s="26"/>
      <c r="M82" s="26"/>
      <c r="N82" s="26"/>
      <c r="O82" s="26"/>
      <c r="P82" s="26"/>
      <c r="Q82" s="26"/>
    </row>
    <row r="83" spans="1:17" ht="79.5" x14ac:dyDescent="0.2">
      <c r="A83" s="22" t="s">
        <v>137</v>
      </c>
      <c r="B83" s="23" t="s">
        <v>138</v>
      </c>
      <c r="C83" s="51" t="s">
        <v>139</v>
      </c>
      <c r="D83" s="16" t="s">
        <v>111</v>
      </c>
      <c r="E83" s="24" t="s">
        <v>113</v>
      </c>
      <c r="F83" s="25">
        <v>55.29</v>
      </c>
      <c r="G83" s="25">
        <v>42.21</v>
      </c>
      <c r="H83" s="25">
        <v>1.81</v>
      </c>
      <c r="I83" s="25">
        <v>0.26</v>
      </c>
      <c r="J83" s="26">
        <v>122</v>
      </c>
      <c r="K83" s="26">
        <v>93</v>
      </c>
      <c r="L83" s="26">
        <v>4</v>
      </c>
      <c r="M83" s="26">
        <v>1</v>
      </c>
      <c r="N83" s="26">
        <v>4.49</v>
      </c>
      <c r="O83" s="26">
        <v>9.8800000000000008</v>
      </c>
      <c r="P83" s="26">
        <v>0.02</v>
      </c>
      <c r="Q83" s="26">
        <v>0.04</v>
      </c>
    </row>
    <row r="84" spans="1:17" ht="36" x14ac:dyDescent="0.2">
      <c r="A84" s="22" t="s">
        <v>140</v>
      </c>
      <c r="B84" s="23" t="s">
        <v>141</v>
      </c>
      <c r="C84" s="51" t="s">
        <v>142</v>
      </c>
      <c r="D84" s="16" t="s">
        <v>143</v>
      </c>
      <c r="E84" s="24" t="s">
        <v>144</v>
      </c>
      <c r="F84" s="25">
        <v>4097.9399999999996</v>
      </c>
      <c r="G84" s="26"/>
      <c r="H84" s="26"/>
      <c r="I84" s="26"/>
      <c r="J84" s="26">
        <v>918</v>
      </c>
      <c r="K84" s="26"/>
      <c r="L84" s="26"/>
      <c r="M84" s="26"/>
      <c r="N84" s="26"/>
      <c r="O84" s="26"/>
      <c r="P84" s="26"/>
      <c r="Q84" s="26"/>
    </row>
    <row r="85" spans="1:17" ht="15" x14ac:dyDescent="0.2">
      <c r="A85" s="73" t="s">
        <v>48</v>
      </c>
      <c r="B85" s="74"/>
      <c r="C85" s="74"/>
      <c r="D85" s="74"/>
      <c r="E85" s="74"/>
      <c r="F85" s="74"/>
      <c r="G85" s="74"/>
      <c r="H85" s="74"/>
      <c r="I85" s="74"/>
      <c r="J85" s="25">
        <v>7384</v>
      </c>
      <c r="K85" s="25">
        <v>508</v>
      </c>
      <c r="L85" s="25">
        <v>4</v>
      </c>
      <c r="M85" s="25">
        <v>1</v>
      </c>
      <c r="N85" s="26"/>
      <c r="O85" s="25">
        <v>54.81</v>
      </c>
      <c r="P85" s="26"/>
      <c r="Q85" s="25">
        <v>0.04</v>
      </c>
    </row>
    <row r="86" spans="1:17" ht="15" x14ac:dyDescent="0.2">
      <c r="A86" s="73" t="s">
        <v>49</v>
      </c>
      <c r="B86" s="74"/>
      <c r="C86" s="74"/>
      <c r="D86" s="74"/>
      <c r="E86" s="74"/>
      <c r="F86" s="74"/>
      <c r="G86" s="74"/>
      <c r="H86" s="74"/>
      <c r="I86" s="74"/>
      <c r="J86" s="25">
        <v>388</v>
      </c>
      <c r="K86" s="26"/>
      <c r="L86" s="26"/>
      <c r="M86" s="26"/>
      <c r="N86" s="26"/>
      <c r="O86" s="26"/>
      <c r="P86" s="26"/>
      <c r="Q86" s="26"/>
    </row>
    <row r="87" spans="1:17" ht="15" x14ac:dyDescent="0.2">
      <c r="A87" s="73" t="s">
        <v>50</v>
      </c>
      <c r="B87" s="74"/>
      <c r="C87" s="74"/>
      <c r="D87" s="74"/>
      <c r="E87" s="74"/>
      <c r="F87" s="74"/>
      <c r="G87" s="74"/>
      <c r="H87" s="74"/>
      <c r="I87" s="74"/>
      <c r="J87" s="25">
        <v>267</v>
      </c>
      <c r="K87" s="26"/>
      <c r="L87" s="26"/>
      <c r="M87" s="26"/>
      <c r="N87" s="26"/>
      <c r="O87" s="26"/>
      <c r="P87" s="26"/>
      <c r="Q87" s="26"/>
    </row>
    <row r="88" spans="1:17" ht="15" x14ac:dyDescent="0.2">
      <c r="A88" s="75" t="s">
        <v>145</v>
      </c>
      <c r="B88" s="74"/>
      <c r="C88" s="74"/>
      <c r="D88" s="74"/>
      <c r="E88" s="74"/>
      <c r="F88" s="74"/>
      <c r="G88" s="74"/>
      <c r="H88" s="74"/>
      <c r="I88" s="74"/>
      <c r="J88" s="26"/>
      <c r="K88" s="26"/>
      <c r="L88" s="26"/>
      <c r="M88" s="26"/>
      <c r="N88" s="26"/>
      <c r="O88" s="26"/>
      <c r="P88" s="26"/>
      <c r="Q88" s="26"/>
    </row>
    <row r="89" spans="1:17" ht="15" x14ac:dyDescent="0.2">
      <c r="A89" s="73" t="s">
        <v>52</v>
      </c>
      <c r="B89" s="74"/>
      <c r="C89" s="74"/>
      <c r="D89" s="74"/>
      <c r="E89" s="74"/>
      <c r="F89" s="74"/>
      <c r="G89" s="74"/>
      <c r="H89" s="74"/>
      <c r="I89" s="74"/>
      <c r="J89" s="25">
        <v>8039</v>
      </c>
      <c r="K89" s="26"/>
      <c r="L89" s="26"/>
      <c r="M89" s="26"/>
      <c r="N89" s="26"/>
      <c r="O89" s="25">
        <v>54.81</v>
      </c>
      <c r="P89" s="26"/>
      <c r="Q89" s="25">
        <v>0.04</v>
      </c>
    </row>
    <row r="90" spans="1:17" ht="16.149999999999999" customHeight="1" x14ac:dyDescent="0.2">
      <c r="A90" s="73" t="s">
        <v>53</v>
      </c>
      <c r="B90" s="74"/>
      <c r="C90" s="74"/>
      <c r="D90" s="74"/>
      <c r="E90" s="74"/>
      <c r="F90" s="74"/>
      <c r="G90" s="74"/>
      <c r="H90" s="74"/>
      <c r="I90" s="74"/>
      <c r="J90" s="25">
        <v>71547</v>
      </c>
      <c r="K90" s="26"/>
      <c r="L90" s="26"/>
      <c r="M90" s="26"/>
      <c r="N90" s="26"/>
      <c r="O90" s="25">
        <v>54.81</v>
      </c>
      <c r="P90" s="26"/>
      <c r="Q90" s="25">
        <v>0.04</v>
      </c>
    </row>
    <row r="91" spans="1:17" ht="15" x14ac:dyDescent="0.2">
      <c r="A91" s="73" t="s">
        <v>54</v>
      </c>
      <c r="B91" s="74"/>
      <c r="C91" s="74"/>
      <c r="D91" s="74"/>
      <c r="E91" s="74"/>
      <c r="F91" s="74"/>
      <c r="G91" s="74"/>
      <c r="H91" s="74"/>
      <c r="I91" s="74"/>
      <c r="J91" s="26"/>
      <c r="K91" s="26"/>
      <c r="L91" s="26"/>
      <c r="M91" s="26"/>
      <c r="N91" s="26"/>
      <c r="O91" s="26"/>
      <c r="P91" s="26"/>
      <c r="Q91" s="26"/>
    </row>
    <row r="92" spans="1:17" ht="15" x14ac:dyDescent="0.2">
      <c r="A92" s="73" t="s">
        <v>99</v>
      </c>
      <c r="B92" s="74"/>
      <c r="C92" s="74"/>
      <c r="D92" s="74"/>
      <c r="E92" s="74"/>
      <c r="F92" s="74"/>
      <c r="G92" s="74"/>
      <c r="H92" s="74"/>
      <c r="I92" s="74"/>
      <c r="J92" s="25">
        <v>6872</v>
      </c>
      <c r="K92" s="26"/>
      <c r="L92" s="26"/>
      <c r="M92" s="26"/>
      <c r="N92" s="26"/>
      <c r="O92" s="26"/>
      <c r="P92" s="26"/>
      <c r="Q92" s="26"/>
    </row>
    <row r="93" spans="1:17" ht="15" x14ac:dyDescent="0.2">
      <c r="A93" s="73" t="s">
        <v>55</v>
      </c>
      <c r="B93" s="74"/>
      <c r="C93" s="74"/>
      <c r="D93" s="74"/>
      <c r="E93" s="74"/>
      <c r="F93" s="74"/>
      <c r="G93" s="74"/>
      <c r="H93" s="74"/>
      <c r="I93" s="74"/>
      <c r="J93" s="25">
        <v>4</v>
      </c>
      <c r="K93" s="26"/>
      <c r="L93" s="26"/>
      <c r="M93" s="26"/>
      <c r="N93" s="26"/>
      <c r="O93" s="26"/>
      <c r="P93" s="26"/>
      <c r="Q93" s="26"/>
    </row>
    <row r="94" spans="1:17" ht="15" x14ac:dyDescent="0.2">
      <c r="A94" s="73" t="s">
        <v>56</v>
      </c>
      <c r="B94" s="74"/>
      <c r="C94" s="74"/>
      <c r="D94" s="74"/>
      <c r="E94" s="74"/>
      <c r="F94" s="74"/>
      <c r="G94" s="74"/>
      <c r="H94" s="74"/>
      <c r="I94" s="74"/>
      <c r="J94" s="25">
        <v>509</v>
      </c>
      <c r="K94" s="26"/>
      <c r="L94" s="26"/>
      <c r="M94" s="26"/>
      <c r="N94" s="26"/>
      <c r="O94" s="26"/>
      <c r="P94" s="26"/>
      <c r="Q94" s="26"/>
    </row>
    <row r="95" spans="1:17" ht="15" x14ac:dyDescent="0.2">
      <c r="A95" s="73" t="s">
        <v>57</v>
      </c>
      <c r="B95" s="74"/>
      <c r="C95" s="74"/>
      <c r="D95" s="74"/>
      <c r="E95" s="74"/>
      <c r="F95" s="74"/>
      <c r="G95" s="74"/>
      <c r="H95" s="74"/>
      <c r="I95" s="74"/>
      <c r="J95" s="25">
        <v>388</v>
      </c>
      <c r="K95" s="26"/>
      <c r="L95" s="26"/>
      <c r="M95" s="26"/>
      <c r="N95" s="26"/>
      <c r="O95" s="26"/>
      <c r="P95" s="26"/>
      <c r="Q95" s="26"/>
    </row>
    <row r="96" spans="1:17" ht="15" x14ac:dyDescent="0.2">
      <c r="A96" s="73" t="s">
        <v>58</v>
      </c>
      <c r="B96" s="74"/>
      <c r="C96" s="74"/>
      <c r="D96" s="74"/>
      <c r="E96" s="74"/>
      <c r="F96" s="74"/>
      <c r="G96" s="74"/>
      <c r="H96" s="74"/>
      <c r="I96" s="74"/>
      <c r="J96" s="25">
        <v>267</v>
      </c>
      <c r="K96" s="26"/>
      <c r="L96" s="26"/>
      <c r="M96" s="26"/>
      <c r="N96" s="26"/>
      <c r="O96" s="26"/>
      <c r="P96" s="26"/>
      <c r="Q96" s="26"/>
    </row>
    <row r="97" spans="1:17" ht="15" x14ac:dyDescent="0.2">
      <c r="A97" s="75" t="s">
        <v>146</v>
      </c>
      <c r="B97" s="74"/>
      <c r="C97" s="74"/>
      <c r="D97" s="74"/>
      <c r="E97" s="74"/>
      <c r="F97" s="74"/>
      <c r="G97" s="74"/>
      <c r="H97" s="74"/>
      <c r="I97" s="74"/>
      <c r="J97" s="28">
        <v>71547</v>
      </c>
      <c r="K97" s="26"/>
      <c r="L97" s="26"/>
      <c r="M97" s="26"/>
      <c r="N97" s="26"/>
      <c r="O97" s="28">
        <v>54.81</v>
      </c>
      <c r="P97" s="26"/>
      <c r="Q97" s="28">
        <v>0.04</v>
      </c>
    </row>
    <row r="98" spans="1:17" x14ac:dyDescent="0.2">
      <c r="A98" s="76" t="s">
        <v>166</v>
      </c>
      <c r="B98" s="77"/>
      <c r="C98" s="77"/>
      <c r="D98" s="77"/>
      <c r="E98" s="77"/>
      <c r="F98" s="77"/>
      <c r="G98" s="77"/>
      <c r="H98" s="77"/>
      <c r="I98" s="78"/>
      <c r="J98" s="39">
        <f>J44</f>
        <v>0</v>
      </c>
      <c r="K98" s="40"/>
      <c r="L98" s="40"/>
      <c r="M98" s="40"/>
      <c r="N98" s="40"/>
      <c r="O98" s="39"/>
      <c r="P98" s="40"/>
      <c r="Q98" s="39"/>
    </row>
    <row r="99" spans="1:17" x14ac:dyDescent="0.2">
      <c r="A99" s="79" t="s">
        <v>170</v>
      </c>
      <c r="B99" s="80"/>
      <c r="C99" s="80"/>
      <c r="D99" s="80"/>
      <c r="E99" s="80"/>
      <c r="F99" s="80"/>
      <c r="G99" s="80"/>
      <c r="H99" s="80"/>
      <c r="I99" s="81"/>
      <c r="J99" s="41">
        <f>ROUND(J97*J98,0)</f>
        <v>0</v>
      </c>
      <c r="K99" s="42"/>
      <c r="L99" s="42"/>
      <c r="M99" s="42"/>
      <c r="N99" s="42"/>
      <c r="O99" s="43"/>
      <c r="P99" s="42"/>
      <c r="Q99" s="43"/>
    </row>
    <row r="100" spans="1:17" ht="19.899999999999999" customHeight="1" x14ac:dyDescent="0.2">
      <c r="A100" s="85" t="s">
        <v>147</v>
      </c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</row>
    <row r="101" spans="1:17" ht="55.5" x14ac:dyDescent="0.2">
      <c r="A101" s="22" t="s">
        <v>148</v>
      </c>
      <c r="B101" s="23" t="s">
        <v>149</v>
      </c>
      <c r="C101" s="51" t="s">
        <v>151</v>
      </c>
      <c r="D101" s="16" t="s">
        <v>150</v>
      </c>
      <c r="E101" s="24" t="s">
        <v>152</v>
      </c>
      <c r="F101" s="25">
        <v>105.1</v>
      </c>
      <c r="G101" s="25">
        <v>105.1</v>
      </c>
      <c r="H101" s="26"/>
      <c r="I101" s="26"/>
      <c r="J101" s="26">
        <v>42</v>
      </c>
      <c r="K101" s="26">
        <v>42</v>
      </c>
      <c r="L101" s="26"/>
      <c r="M101" s="26"/>
      <c r="N101" s="26">
        <v>12.4236</v>
      </c>
      <c r="O101" s="26">
        <v>4.97</v>
      </c>
      <c r="P101" s="26"/>
      <c r="Q101" s="26"/>
    </row>
    <row r="102" spans="1:17" ht="55.5" x14ac:dyDescent="0.2">
      <c r="A102" s="22" t="s">
        <v>153</v>
      </c>
      <c r="B102" s="23" t="s">
        <v>154</v>
      </c>
      <c r="C102" s="51" t="s">
        <v>155</v>
      </c>
      <c r="D102" s="16" t="s">
        <v>150</v>
      </c>
      <c r="E102" s="24" t="s">
        <v>152</v>
      </c>
      <c r="F102" s="25">
        <v>386.35</v>
      </c>
      <c r="G102" s="25">
        <v>288.94</v>
      </c>
      <c r="H102" s="25">
        <v>97.41</v>
      </c>
      <c r="I102" s="25">
        <v>19.02</v>
      </c>
      <c r="J102" s="26">
        <v>155</v>
      </c>
      <c r="K102" s="26">
        <v>116</v>
      </c>
      <c r="L102" s="26">
        <v>39</v>
      </c>
      <c r="M102" s="26">
        <v>8</v>
      </c>
      <c r="N102" s="26">
        <v>30.738</v>
      </c>
      <c r="O102" s="26">
        <v>12.3</v>
      </c>
      <c r="P102" s="26">
        <v>1.6020000000000001</v>
      </c>
      <c r="Q102" s="26">
        <v>0.64</v>
      </c>
    </row>
    <row r="103" spans="1:17" ht="15" x14ac:dyDescent="0.2">
      <c r="A103" s="73" t="s">
        <v>48</v>
      </c>
      <c r="B103" s="74"/>
      <c r="C103" s="74"/>
      <c r="D103" s="74"/>
      <c r="E103" s="74"/>
      <c r="F103" s="74"/>
      <c r="G103" s="74"/>
      <c r="H103" s="74"/>
      <c r="I103" s="74"/>
      <c r="J103" s="25">
        <v>197</v>
      </c>
      <c r="K103" s="25">
        <v>158</v>
      </c>
      <c r="L103" s="25">
        <v>39</v>
      </c>
      <c r="M103" s="25">
        <v>8</v>
      </c>
      <c r="N103" s="26"/>
      <c r="O103" s="25">
        <v>17.27</v>
      </c>
      <c r="P103" s="26"/>
      <c r="Q103" s="25">
        <v>0.64</v>
      </c>
    </row>
    <row r="104" spans="1:17" ht="15" x14ac:dyDescent="0.2">
      <c r="A104" s="73" t="s">
        <v>49</v>
      </c>
      <c r="B104" s="74"/>
      <c r="C104" s="74"/>
      <c r="D104" s="74"/>
      <c r="E104" s="74"/>
      <c r="F104" s="74"/>
      <c r="G104" s="74"/>
      <c r="H104" s="74"/>
      <c r="I104" s="74"/>
      <c r="J104" s="25">
        <v>149</v>
      </c>
      <c r="K104" s="26"/>
      <c r="L104" s="26"/>
      <c r="M104" s="26"/>
      <c r="N104" s="26"/>
      <c r="O104" s="26"/>
      <c r="P104" s="26"/>
      <c r="Q104" s="26"/>
    </row>
    <row r="105" spans="1:17" ht="15" x14ac:dyDescent="0.2">
      <c r="A105" s="73" t="s">
        <v>50</v>
      </c>
      <c r="B105" s="74"/>
      <c r="C105" s="74"/>
      <c r="D105" s="74"/>
      <c r="E105" s="74"/>
      <c r="F105" s="74"/>
      <c r="G105" s="74"/>
      <c r="H105" s="74"/>
      <c r="I105" s="74"/>
      <c r="J105" s="25">
        <v>79</v>
      </c>
      <c r="K105" s="26"/>
      <c r="L105" s="26"/>
      <c r="M105" s="26"/>
      <c r="N105" s="26"/>
      <c r="O105" s="26"/>
      <c r="P105" s="26"/>
      <c r="Q105" s="26"/>
    </row>
    <row r="106" spans="1:17" ht="15" x14ac:dyDescent="0.2">
      <c r="A106" s="75" t="s">
        <v>156</v>
      </c>
      <c r="B106" s="74"/>
      <c r="C106" s="74"/>
      <c r="D106" s="74"/>
      <c r="E106" s="74"/>
      <c r="F106" s="74"/>
      <c r="G106" s="74"/>
      <c r="H106" s="74"/>
      <c r="I106" s="74"/>
      <c r="J106" s="26"/>
      <c r="K106" s="26"/>
      <c r="L106" s="26"/>
      <c r="M106" s="26"/>
      <c r="N106" s="26"/>
      <c r="O106" s="26"/>
      <c r="P106" s="26"/>
      <c r="Q106" s="26"/>
    </row>
    <row r="107" spans="1:17" ht="15" x14ac:dyDescent="0.2">
      <c r="A107" s="73" t="s">
        <v>52</v>
      </c>
      <c r="B107" s="74"/>
      <c r="C107" s="74"/>
      <c r="D107" s="74"/>
      <c r="E107" s="74"/>
      <c r="F107" s="74"/>
      <c r="G107" s="74"/>
      <c r="H107" s="74"/>
      <c r="I107" s="74"/>
      <c r="J107" s="25">
        <v>425</v>
      </c>
      <c r="K107" s="26"/>
      <c r="L107" s="26"/>
      <c r="M107" s="26"/>
      <c r="N107" s="26"/>
      <c r="O107" s="25">
        <v>17.27</v>
      </c>
      <c r="P107" s="26"/>
      <c r="Q107" s="25">
        <v>0.64</v>
      </c>
    </row>
    <row r="108" spans="1:17" ht="15" x14ac:dyDescent="0.2">
      <c r="A108" s="73" t="s">
        <v>53</v>
      </c>
      <c r="B108" s="74"/>
      <c r="C108" s="74"/>
      <c r="D108" s="74"/>
      <c r="E108" s="74"/>
      <c r="F108" s="74"/>
      <c r="G108" s="74"/>
      <c r="H108" s="74"/>
      <c r="I108" s="74"/>
      <c r="J108" s="25">
        <v>3783</v>
      </c>
      <c r="K108" s="26"/>
      <c r="L108" s="26"/>
      <c r="M108" s="26"/>
      <c r="N108" s="26"/>
      <c r="O108" s="25">
        <v>17.27</v>
      </c>
      <c r="P108" s="26"/>
      <c r="Q108" s="25">
        <v>0.64</v>
      </c>
    </row>
    <row r="109" spans="1:17" ht="15" x14ac:dyDescent="0.2">
      <c r="A109" s="73" t="s">
        <v>54</v>
      </c>
      <c r="B109" s="74"/>
      <c r="C109" s="74"/>
      <c r="D109" s="74"/>
      <c r="E109" s="74"/>
      <c r="F109" s="74"/>
      <c r="G109" s="74"/>
      <c r="H109" s="74"/>
      <c r="I109" s="74"/>
      <c r="J109" s="26"/>
      <c r="K109" s="26"/>
      <c r="L109" s="26"/>
      <c r="M109" s="26"/>
      <c r="N109" s="26"/>
      <c r="O109" s="26"/>
      <c r="P109" s="26"/>
      <c r="Q109" s="26"/>
    </row>
    <row r="110" spans="1:17" ht="15" x14ac:dyDescent="0.2">
      <c r="A110" s="73" t="s">
        <v>55</v>
      </c>
      <c r="B110" s="74"/>
      <c r="C110" s="74"/>
      <c r="D110" s="74"/>
      <c r="E110" s="74"/>
      <c r="F110" s="74"/>
      <c r="G110" s="74"/>
      <c r="H110" s="74"/>
      <c r="I110" s="74"/>
      <c r="J110" s="25">
        <v>39</v>
      </c>
      <c r="K110" s="26"/>
      <c r="L110" s="26"/>
      <c r="M110" s="26"/>
      <c r="N110" s="26"/>
      <c r="O110" s="26"/>
      <c r="P110" s="26"/>
      <c r="Q110" s="26"/>
    </row>
    <row r="111" spans="1:17" ht="15" x14ac:dyDescent="0.2">
      <c r="A111" s="73" t="s">
        <v>56</v>
      </c>
      <c r="B111" s="74"/>
      <c r="C111" s="74"/>
      <c r="D111" s="74"/>
      <c r="E111" s="74"/>
      <c r="F111" s="74"/>
      <c r="G111" s="74"/>
      <c r="H111" s="74"/>
      <c r="I111" s="74"/>
      <c r="J111" s="25">
        <v>166</v>
      </c>
      <c r="K111" s="26"/>
      <c r="L111" s="26"/>
      <c r="M111" s="26"/>
      <c r="N111" s="26"/>
      <c r="O111" s="26"/>
      <c r="P111" s="26"/>
      <c r="Q111" s="26"/>
    </row>
    <row r="112" spans="1:17" ht="15" x14ac:dyDescent="0.2">
      <c r="A112" s="73" t="s">
        <v>57</v>
      </c>
      <c r="B112" s="74"/>
      <c r="C112" s="74"/>
      <c r="D112" s="74"/>
      <c r="E112" s="74"/>
      <c r="F112" s="74"/>
      <c r="G112" s="74"/>
      <c r="H112" s="74"/>
      <c r="I112" s="74"/>
      <c r="J112" s="25">
        <v>149</v>
      </c>
      <c r="K112" s="26"/>
      <c r="L112" s="26"/>
      <c r="M112" s="26"/>
      <c r="N112" s="26"/>
      <c r="O112" s="26"/>
      <c r="P112" s="26"/>
      <c r="Q112" s="26"/>
    </row>
    <row r="113" spans="1:17" ht="15" x14ac:dyDescent="0.2">
      <c r="A113" s="73" t="s">
        <v>58</v>
      </c>
      <c r="B113" s="74"/>
      <c r="C113" s="74"/>
      <c r="D113" s="74"/>
      <c r="E113" s="74"/>
      <c r="F113" s="74"/>
      <c r="G113" s="74"/>
      <c r="H113" s="74"/>
      <c r="I113" s="74"/>
      <c r="J113" s="25">
        <v>79</v>
      </c>
      <c r="K113" s="26"/>
      <c r="L113" s="26"/>
      <c r="M113" s="26"/>
      <c r="N113" s="26"/>
      <c r="O113" s="26"/>
      <c r="P113" s="26"/>
      <c r="Q113" s="26"/>
    </row>
    <row r="114" spans="1:17" ht="15" x14ac:dyDescent="0.2">
      <c r="A114" s="75" t="s">
        <v>157</v>
      </c>
      <c r="B114" s="74"/>
      <c r="C114" s="74"/>
      <c r="D114" s="74"/>
      <c r="E114" s="74"/>
      <c r="F114" s="74"/>
      <c r="G114" s="74"/>
      <c r="H114" s="74"/>
      <c r="I114" s="74"/>
      <c r="J114" s="28">
        <v>3783</v>
      </c>
      <c r="K114" s="26"/>
      <c r="L114" s="26"/>
      <c r="M114" s="26"/>
      <c r="N114" s="26"/>
      <c r="O114" s="28">
        <v>17.27</v>
      </c>
      <c r="P114" s="26"/>
      <c r="Q114" s="28">
        <v>0.64</v>
      </c>
    </row>
    <row r="115" spans="1:17" x14ac:dyDescent="0.2">
      <c r="A115" s="76" t="s">
        <v>166</v>
      </c>
      <c r="B115" s="77"/>
      <c r="C115" s="77"/>
      <c r="D115" s="77"/>
      <c r="E115" s="77"/>
      <c r="F115" s="77"/>
      <c r="G115" s="77"/>
      <c r="H115" s="77"/>
      <c r="I115" s="78"/>
      <c r="J115" s="39">
        <f>J44</f>
        <v>0</v>
      </c>
      <c r="K115" s="40"/>
      <c r="L115" s="40"/>
      <c r="M115" s="40"/>
      <c r="N115" s="40"/>
      <c r="O115" s="39"/>
      <c r="P115" s="40"/>
      <c r="Q115" s="39"/>
    </row>
    <row r="116" spans="1:17" x14ac:dyDescent="0.2">
      <c r="A116" s="79" t="s">
        <v>171</v>
      </c>
      <c r="B116" s="80"/>
      <c r="C116" s="80"/>
      <c r="D116" s="80"/>
      <c r="E116" s="80"/>
      <c r="F116" s="80"/>
      <c r="G116" s="80"/>
      <c r="H116" s="80"/>
      <c r="I116" s="81"/>
      <c r="J116" s="41">
        <f>ROUND(J114*J115,0)</f>
        <v>0</v>
      </c>
      <c r="K116" s="42"/>
      <c r="L116" s="42"/>
      <c r="M116" s="42"/>
      <c r="N116" s="42"/>
      <c r="O116" s="43"/>
      <c r="P116" s="42"/>
      <c r="Q116" s="43"/>
    </row>
    <row r="117" spans="1:17" ht="19.899999999999999" customHeight="1" x14ac:dyDescent="0.2">
      <c r="A117" s="85" t="s">
        <v>175</v>
      </c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</row>
    <row r="118" spans="1:17" ht="42" customHeight="1" x14ac:dyDescent="0.2">
      <c r="A118" s="30">
        <v>28</v>
      </c>
      <c r="B118" s="23" t="s">
        <v>104</v>
      </c>
      <c r="C118" s="52" t="s">
        <v>176</v>
      </c>
      <c r="D118" s="31" t="s">
        <v>106</v>
      </c>
      <c r="E118" s="32">
        <v>1</v>
      </c>
      <c r="F118" s="40"/>
      <c r="G118" s="26"/>
      <c r="H118" s="26"/>
      <c r="I118" s="26"/>
      <c r="J118" s="44">
        <f>ROUND(E118*F118,0)</f>
        <v>0</v>
      </c>
      <c r="K118" s="26"/>
      <c r="L118" s="26"/>
      <c r="M118" s="26"/>
      <c r="N118" s="26"/>
      <c r="O118" s="26"/>
      <c r="P118" s="26"/>
      <c r="Q118" s="26"/>
    </row>
    <row r="119" spans="1:17" ht="18.600000000000001" customHeight="1" x14ac:dyDescent="0.2">
      <c r="A119" s="68" t="s">
        <v>174</v>
      </c>
      <c r="B119" s="69"/>
      <c r="C119" s="69"/>
      <c r="D119" s="69"/>
      <c r="E119" s="69"/>
      <c r="F119" s="69"/>
      <c r="G119" s="69"/>
      <c r="H119" s="69"/>
      <c r="I119" s="69"/>
      <c r="J119" s="45">
        <f>J118</f>
        <v>0</v>
      </c>
      <c r="K119" s="42"/>
      <c r="L119" s="42"/>
      <c r="M119" s="42"/>
      <c r="N119" s="42"/>
      <c r="O119" s="42"/>
      <c r="P119" s="42"/>
      <c r="Q119" s="42"/>
    </row>
    <row r="120" spans="1:17" x14ac:dyDescent="0.2">
      <c r="A120" s="59"/>
      <c r="B120" s="60"/>
      <c r="C120" s="60"/>
      <c r="D120" s="60"/>
      <c r="E120" s="60"/>
      <c r="F120" s="60"/>
      <c r="G120" s="60"/>
      <c r="H120" s="60"/>
      <c r="I120" s="61"/>
      <c r="J120" s="62"/>
      <c r="K120" s="63"/>
      <c r="L120" s="63"/>
      <c r="M120" s="63"/>
      <c r="N120" s="63"/>
      <c r="O120" s="64"/>
      <c r="P120" s="63"/>
      <c r="Q120" s="64"/>
    </row>
    <row r="121" spans="1:17" ht="15" x14ac:dyDescent="0.2">
      <c r="A121" s="82" t="s">
        <v>158</v>
      </c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  <c r="O121" s="83"/>
      <c r="P121" s="83"/>
      <c r="Q121" s="83"/>
    </row>
    <row r="122" spans="1:17" ht="15" x14ac:dyDescent="0.2">
      <c r="A122" s="84" t="s">
        <v>52</v>
      </c>
      <c r="B122" s="69"/>
      <c r="C122" s="69"/>
      <c r="D122" s="69"/>
      <c r="E122" s="69"/>
      <c r="F122" s="69"/>
      <c r="G122" s="69"/>
      <c r="H122" s="69"/>
      <c r="I122" s="69"/>
      <c r="J122" s="48">
        <f>J119+J45+J71+J74+J99+J116</f>
        <v>0</v>
      </c>
      <c r="K122" s="42"/>
      <c r="L122" s="42"/>
      <c r="M122" s="42"/>
      <c r="N122" s="42"/>
      <c r="O122" s="46">
        <v>306.60000000000002</v>
      </c>
      <c r="P122" s="42"/>
      <c r="Q122" s="46">
        <v>0.68</v>
      </c>
    </row>
    <row r="123" spans="1:17" ht="14.45" customHeight="1" x14ac:dyDescent="0.2">
      <c r="A123" s="65" t="s">
        <v>161</v>
      </c>
      <c r="B123" s="66"/>
      <c r="C123" s="66"/>
      <c r="D123" s="66"/>
      <c r="E123" s="66"/>
      <c r="F123" s="66"/>
      <c r="G123" s="66"/>
      <c r="H123" s="66"/>
      <c r="I123" s="67"/>
      <c r="J123" s="57">
        <f>J122*0.2</f>
        <v>0</v>
      </c>
      <c r="K123" s="40"/>
      <c r="L123" s="40"/>
      <c r="M123" s="40"/>
      <c r="N123" s="40"/>
      <c r="O123" s="47"/>
      <c r="P123" s="40"/>
      <c r="Q123" s="47"/>
    </row>
    <row r="124" spans="1:17" ht="15" x14ac:dyDescent="0.2">
      <c r="A124" s="68" t="s">
        <v>159</v>
      </c>
      <c r="B124" s="69"/>
      <c r="C124" s="69"/>
      <c r="D124" s="69"/>
      <c r="E124" s="69"/>
      <c r="F124" s="69"/>
      <c r="G124" s="69"/>
      <c r="H124" s="69"/>
      <c r="I124" s="69"/>
      <c r="J124" s="41">
        <f>J122+J123</f>
        <v>0</v>
      </c>
      <c r="K124" s="42"/>
      <c r="L124" s="42"/>
      <c r="M124" s="42"/>
      <c r="N124" s="42"/>
      <c r="O124" s="43">
        <v>306.60000000000002</v>
      </c>
      <c r="P124" s="42"/>
      <c r="Q124" s="43">
        <v>0.68</v>
      </c>
    </row>
    <row r="127" spans="1:17" ht="15" x14ac:dyDescent="0.2">
      <c r="A127" s="70" t="s">
        <v>162</v>
      </c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</row>
    <row r="128" spans="1:17" ht="15" x14ac:dyDescent="0.2">
      <c r="A128" s="72" t="s">
        <v>160</v>
      </c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</row>
    <row r="131" spans="1:17" ht="15" x14ac:dyDescent="0.2">
      <c r="A131" s="70" t="s">
        <v>163</v>
      </c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</row>
    <row r="132" spans="1:17" ht="15" x14ac:dyDescent="0.2">
      <c r="A132" s="72" t="s">
        <v>160</v>
      </c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</row>
  </sheetData>
  <autoFilter ref="A22:R124" xr:uid="{0736BA5F-49DB-49AA-865C-FA75B9E75632}">
    <filterColumn colId="5" showButton="0"/>
    <filterColumn colId="6" showButton="0"/>
    <filterColumn colId="7" showButton="0"/>
    <filterColumn colId="9" showButton="0"/>
    <filterColumn colId="10" showButton="0"/>
    <filterColumn colId="11" showButton="0"/>
  </autoFilter>
  <mergeCells count="96">
    <mergeCell ref="A21:D21"/>
    <mergeCell ref="M1:Q1"/>
    <mergeCell ref="A8:Q8"/>
    <mergeCell ref="D14:O14"/>
    <mergeCell ref="D17:Q17"/>
    <mergeCell ref="J18:K18"/>
    <mergeCell ref="A20:Q20"/>
    <mergeCell ref="F23:F24"/>
    <mergeCell ref="G23:I23"/>
    <mergeCell ref="J23:J24"/>
    <mergeCell ref="K23:M23"/>
    <mergeCell ref="A22:A24"/>
    <mergeCell ref="B22:B24"/>
    <mergeCell ref="C22:C24"/>
    <mergeCell ref="D22:D24"/>
    <mergeCell ref="E22:E24"/>
    <mergeCell ref="F22:I22"/>
    <mergeCell ref="J22:M22"/>
    <mergeCell ref="N22:N24"/>
    <mergeCell ref="O22:O24"/>
    <mergeCell ref="P22:P24"/>
    <mergeCell ref="Q22:Q24"/>
    <mergeCell ref="A42:I42"/>
    <mergeCell ref="A26:Q26"/>
    <mergeCell ref="A32:I32"/>
    <mergeCell ref="A33:I33"/>
    <mergeCell ref="A34:I34"/>
    <mergeCell ref="A35:I35"/>
    <mergeCell ref="A36:I36"/>
    <mergeCell ref="A37:I37"/>
    <mergeCell ref="A38:I38"/>
    <mergeCell ref="A39:I39"/>
    <mergeCell ref="A40:I40"/>
    <mergeCell ref="A41:I41"/>
    <mergeCell ref="A64:I64"/>
    <mergeCell ref="A43:I43"/>
    <mergeCell ref="A44:I44"/>
    <mergeCell ref="A45:I45"/>
    <mergeCell ref="A46:Q46"/>
    <mergeCell ref="A57:I57"/>
    <mergeCell ref="A58:I58"/>
    <mergeCell ref="A59:I59"/>
    <mergeCell ref="A60:I60"/>
    <mergeCell ref="A61:I61"/>
    <mergeCell ref="A62:I62"/>
    <mergeCell ref="A63:I63"/>
    <mergeCell ref="A86:I86"/>
    <mergeCell ref="A65:I65"/>
    <mergeCell ref="A66:I66"/>
    <mergeCell ref="A67:I67"/>
    <mergeCell ref="A68:I68"/>
    <mergeCell ref="A69:I69"/>
    <mergeCell ref="A70:I70"/>
    <mergeCell ref="A71:I71"/>
    <mergeCell ref="A72:Q72"/>
    <mergeCell ref="A74:I74"/>
    <mergeCell ref="A75:Q75"/>
    <mergeCell ref="A85:I85"/>
    <mergeCell ref="A98:I98"/>
    <mergeCell ref="A87:I87"/>
    <mergeCell ref="A88:I88"/>
    <mergeCell ref="A89:I89"/>
    <mergeCell ref="A90:I90"/>
    <mergeCell ref="A91:I91"/>
    <mergeCell ref="A92:I92"/>
    <mergeCell ref="A93:I93"/>
    <mergeCell ref="A94:I94"/>
    <mergeCell ref="A95:I95"/>
    <mergeCell ref="A96:I96"/>
    <mergeCell ref="A97:I97"/>
    <mergeCell ref="A112:I112"/>
    <mergeCell ref="A99:I99"/>
    <mergeCell ref="A100:Q100"/>
    <mergeCell ref="A103:I103"/>
    <mergeCell ref="A104:I104"/>
    <mergeCell ref="A105:I105"/>
    <mergeCell ref="A106:I106"/>
    <mergeCell ref="A107:I107"/>
    <mergeCell ref="A108:I108"/>
    <mergeCell ref="A109:I109"/>
    <mergeCell ref="A110:I110"/>
    <mergeCell ref="A111:I111"/>
    <mergeCell ref="A132:Q132"/>
    <mergeCell ref="A113:I113"/>
    <mergeCell ref="A114:I114"/>
    <mergeCell ref="A115:I115"/>
    <mergeCell ref="A116:I116"/>
    <mergeCell ref="A121:Q121"/>
    <mergeCell ref="A122:I122"/>
    <mergeCell ref="A117:Q117"/>
    <mergeCell ref="A119:I119"/>
    <mergeCell ref="A123:I123"/>
    <mergeCell ref="A124:I124"/>
    <mergeCell ref="A127:Q127"/>
    <mergeCell ref="A128:Q128"/>
    <mergeCell ref="A131:Q131"/>
  </mergeCells>
  <pageMargins left="0.23622047244094491" right="0" top="0.39370078740157483" bottom="0.39370078740157483" header="0.19685039370078741" footer="0.19685039370078741"/>
  <pageSetup paperSize="9" scale="91" fitToHeight="0" orientation="landscape" r:id="rId1"/>
  <headerFooter alignWithMargins="0">
    <oddHeader>&amp;LГРАНД-Смета 2021&amp;C29.04.2021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02-01-07 с ПНР</vt:lpstr>
      <vt:lpstr>'02-01-07 с ПНР'!Заголовки_для_печати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2018-11-22T12:56:26Z</cp:lastPrinted>
  <dcterms:created xsi:type="dcterms:W3CDTF">2012-09-25T04:33:48Z</dcterms:created>
  <dcterms:modified xsi:type="dcterms:W3CDTF">2021-06-10T05:06:13Z</dcterms:modified>
</cp:coreProperties>
</file>