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ТЕНДЕРЫ\Отборы 2021 года\10-2021 Ремонт в раздевалках МХЛ\Документация для участников\Приложение к Форме № 6 - ЛСР\"/>
    </mc:Choice>
  </mc:AlternateContent>
  <xr:revisionPtr revIDLastSave="0" documentId="13_ncr:1_{E23AD64E-FD79-4908-95BD-E79255C0F6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2-01-09 с ПНР" sheetId="4" r:id="rId1"/>
  </sheets>
  <definedNames>
    <definedName name="_xlnm._FilterDatabase" localSheetId="0" hidden="1">'02-01-09 с ПНР'!$A$17:$Q$112</definedName>
    <definedName name="_xlnm.Print_Titles" localSheetId="0">'02-01-09 с ПНР'!$25:$25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7" i="4" l="1"/>
  <c r="J108" i="4" s="1"/>
  <c r="J43" i="4"/>
  <c r="J104" i="4"/>
  <c r="J105" i="4" s="1"/>
  <c r="J66" i="4"/>
  <c r="J67" i="4" s="1"/>
  <c r="J83" i="4"/>
  <c r="J84" i="4" s="1"/>
  <c r="J87" i="4"/>
  <c r="J86" i="4"/>
  <c r="J88" i="4" l="1"/>
  <c r="J110" i="4" s="1"/>
  <c r="J111" i="4" l="1"/>
  <c r="J112" i="4" s="1"/>
  <c r="J18" i="4" s="1"/>
</calcChain>
</file>

<file path=xl/sharedStrings.xml><?xml version="1.0" encoding="utf-8"?>
<sst xmlns="http://schemas.openxmlformats.org/spreadsheetml/2006/main" count="203" uniqueCount="146">
  <si>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</si>
  <si>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</si>
  <si>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</si>
  <si>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</si>
  <si>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</si>
  <si>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</si>
  <si>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</si>
  <si>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</si>
  <si>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</si>
  <si>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</si>
  <si>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</si>
  <si>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</si>
  <si>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</si>
  <si>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</si>
  <si>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</si>
  <si>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</si>
  <si>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</si>
  <si>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</si>
  <si>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</si>
  <si>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</si>
  <si>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</si>
  <si>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</si>
  <si>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</si>
  <si>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>" _____ " ________________ 2021 г.</t>
  </si>
  <si>
    <t>"____" ______________2021 г.</t>
  </si>
  <si>
    <t>Хоккейный клуб  "Авангард"-МХЛ, Омская область, г. Омск,Советский АО, пр. Мира 1-б</t>
  </si>
  <si>
    <r>
      <t xml:space="preserve">ЛОКАЛЬНЫЙ СМЕТНЫЙ РАСЧЕТ № </t>
    </r>
    <r>
      <rPr>
        <sz val="10"/>
        <rFont val="Arial"/>
        <family val="2"/>
        <charset val="204"/>
      </rPr>
      <t>02-01-09</t>
    </r>
  </si>
  <si>
    <t>Основание: 2020-АВАНГАРД-МХЛ-СОУЭ-ВР</t>
  </si>
  <si>
    <t>Система оповещения, Раздевалки</t>
  </si>
  <si>
    <t>Сметная стоимость _______________________________________________________________________________________________</t>
  </si>
  <si>
    <t>Раздел 1. Демонтажные работы</t>
  </si>
  <si>
    <t>1</t>
  </si>
  <si>
    <t>ФЕРр67-2-1</t>
  </si>
  <si>
    <t>100 м труб</t>
  </si>
  <si>
    <r>
      <t>Демонтаж проводов из труб суммарным сечением: до 6 мм2</t>
    </r>
    <r>
      <rPr>
        <i/>
        <sz val="7"/>
        <rFont val="Arial"/>
        <family val="2"/>
        <charset val="204"/>
      </rPr>
      <t xml:space="preserve">
НР (26 руб.): 85% от ФОТ
СП (20 руб.): 65% от ФОТ</t>
    </r>
  </si>
  <si>
    <r>
      <t>1,37</t>
    </r>
    <r>
      <rPr>
        <i/>
        <sz val="6"/>
        <rFont val="Arial"/>
        <family val="2"/>
        <charset val="204"/>
      </rPr>
      <t xml:space="preserve">
137 / 100</t>
    </r>
  </si>
  <si>
    <t>2</t>
  </si>
  <si>
    <t>ФЕРр67-2-11</t>
  </si>
  <si>
    <r>
      <t>Демонтаж винипластовых труб, проложенных на скобах диаметром: до 25 мм</t>
    </r>
    <r>
      <rPr>
        <i/>
        <sz val="7"/>
        <rFont val="Arial"/>
        <family val="2"/>
        <charset val="204"/>
      </rPr>
      <t xml:space="preserve">
НР (45 руб.): 85% от ФОТ
СП (34 руб.): 65% от ФОТ</t>
    </r>
  </si>
  <si>
    <t>3</t>
  </si>
  <si>
    <t>ФЕРм10-04-101-07</t>
  </si>
  <si>
    <t>шт</t>
  </si>
  <si>
    <r>
      <t>Демонтаж /Громкоговоритель или звуковая колонка: в помещении (оповещатель звуковой, передается Заказчику на хранение)</t>
    </r>
    <r>
      <rPr>
        <i/>
        <sz val="7"/>
        <rFont val="Arial"/>
        <family val="2"/>
        <charset val="204"/>
      </rPr>
      <t xml:space="preserve">
НР (294 руб.): 92% от ФОТ
СП (208 руб.): 65% от ФОТ</t>
    </r>
  </si>
  <si>
    <t>4</t>
  </si>
  <si>
    <t>ФЕРм10-04-101-15</t>
  </si>
  <si>
    <r>
      <t>Демонтаж /Транспарант световой (табло) (оповещатель световой,передается Заказчику на хранение)</t>
    </r>
    <r>
      <rPr>
        <i/>
        <sz val="7"/>
        <rFont val="Arial"/>
        <family val="2"/>
        <charset val="204"/>
      </rPr>
      <t xml:space="preserve">
НР (60 руб.): 92% от ФОТ
СП (42 руб.): 65% от ФОТ</t>
    </r>
  </si>
  <si>
    <t>Итого прямые затраты по разделу в базисных ценах</t>
  </si>
  <si>
    <t>Накладные расходы</t>
  </si>
  <si>
    <t>Сметная прибыль</t>
  </si>
  <si>
    <t>Итоги по разделу 1 Демонтажные работы :</t>
  </si>
  <si>
    <t xml:space="preserve">  Итого</t>
  </si>
  <si>
    <t xml:space="preserve">  Всего с учетом "Письмо Минстроя России №7484-ИФ/09 от 26.02.2021 г. "Объекты  спортивного назначения" СМР=8,9"</t>
  </si>
  <si>
    <t xml:space="preserve">    Справочно, в базисных ценах: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</si>
  <si>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</si>
  <si>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</si>
  <si>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</si>
  <si>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Демонтажные работы</t>
  </si>
  <si>
    <t>Раздел 2. Прокладка кабеля</t>
  </si>
  <si>
    <t>5</t>
  </si>
  <si>
    <t>ФЕРм08-02-409-09</t>
  </si>
  <si>
    <t>100 м</t>
  </si>
  <si>
    <r>
      <t>Труба гофрированная ПВХ для защиты проводов и кабелей по установленным конструкциям, по стенам, колоннам, потолкам, основанию пола</t>
    </r>
    <r>
      <rPr>
        <i/>
        <sz val="7"/>
        <rFont val="Arial"/>
        <family val="2"/>
        <charset val="204"/>
      </rPr>
      <t xml:space="preserve">
НР (207 руб.): 95% от ФОТ
СП (142 руб.): 65% от ФОТ</t>
    </r>
  </si>
  <si>
    <r>
      <t>1,3</t>
    </r>
    <r>
      <rPr>
        <i/>
        <sz val="6"/>
        <rFont val="Arial"/>
        <family val="2"/>
        <charset val="204"/>
      </rPr>
      <t xml:space="preserve">
130 / 100</t>
    </r>
  </si>
  <si>
    <t>6</t>
  </si>
  <si>
    <t>ФССЦ-24.3.01.02-0012</t>
  </si>
  <si>
    <t>Трубы из самозатухающего ПВХ гибкие гофрированные, легкие, без протяжки, номинальный внутренний диаметр 20 мм</t>
  </si>
  <si>
    <t>м</t>
  </si>
  <si>
    <r>
      <t>132,6</t>
    </r>
    <r>
      <rPr>
        <i/>
        <sz val="6"/>
        <rFont val="Arial"/>
        <family val="2"/>
        <charset val="204"/>
      </rPr>
      <t xml:space="preserve">
130 * 1,02</t>
    </r>
  </si>
  <si>
    <t>7</t>
  </si>
  <si>
    <t>ФССЦ-01.7.15.10-0016</t>
  </si>
  <si>
    <t>Скобы крепежные для рукавов металлических, диаметр 20 мм</t>
  </si>
  <si>
    <t>100 шт</t>
  </si>
  <si>
    <r>
      <t>3,8</t>
    </r>
    <r>
      <rPr>
        <i/>
        <sz val="6"/>
        <rFont val="Arial"/>
        <family val="2"/>
        <charset val="204"/>
      </rPr>
      <t xml:space="preserve">
380 / 100</t>
    </r>
  </si>
  <si>
    <t>8</t>
  </si>
  <si>
    <t>ФССЦ-01.7.15.07-0006</t>
  </si>
  <si>
    <t>Дюбели монтажные стальные</t>
  </si>
  <si>
    <t>10 шт</t>
  </si>
  <si>
    <r>
      <t>38</t>
    </r>
    <r>
      <rPr>
        <i/>
        <sz val="6"/>
        <rFont val="Arial"/>
        <family val="2"/>
        <charset val="204"/>
      </rPr>
      <t xml:space="preserve">
380 / 10</t>
    </r>
  </si>
  <si>
    <t>9</t>
  </si>
  <si>
    <t>ФССЦ-01.7.15.14-0101</t>
  </si>
  <si>
    <t>Шурупы-саморезы с шести-восьмигранной головкой, с специальной уплотнительной прокладкой (шайбой) из ЭПДМ 4,5х25 (35) мм (4,2*32)</t>
  </si>
  <si>
    <t>10</t>
  </si>
  <si>
    <t>ФЕРм10-08-019-01</t>
  </si>
  <si>
    <r>
      <t>Коробка распаечная  на стене</t>
    </r>
    <r>
      <rPr>
        <i/>
        <sz val="7"/>
        <rFont val="Arial"/>
        <family val="2"/>
        <charset val="204"/>
      </rPr>
      <t xml:space="preserve">
НР (38 руб.): 80% от ФОТ
СП (28 руб.): 60% от ФОТ</t>
    </r>
  </si>
  <si>
    <t>11</t>
  </si>
  <si>
    <t>ФССЦ-20.5.02.04-0008</t>
  </si>
  <si>
    <t>Коробка ответвительная с кабельными вводами (6 выводов, диаметр 20 мм), размер 80х80х40 мм, цвет серый</t>
  </si>
  <si>
    <r>
      <t>0,8</t>
    </r>
    <r>
      <rPr>
        <i/>
        <sz val="6"/>
        <rFont val="Arial"/>
        <family val="2"/>
        <charset val="204"/>
      </rPr>
      <t xml:space="preserve">
8 / 10</t>
    </r>
  </si>
  <si>
    <t>12</t>
  </si>
  <si>
    <t>ФЕРм08-02-412-01</t>
  </si>
  <si>
    <r>
  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  </r>
    <r>
      <rPr>
        <i/>
        <sz val="7"/>
        <rFont val="Arial"/>
        <family val="2"/>
        <charset val="204"/>
      </rPr>
      <t xml:space="preserve">
НР (63 руб.): 95% от ФОТ
СП (43 руб.): 65% от ФОТ</t>
    </r>
  </si>
  <si>
    <t>13</t>
  </si>
  <si>
    <t>ФССЦ-21.1.08.01-0312</t>
  </si>
  <si>
    <t>Кабель пожарной сигнализации КПСЭнг(А)-FRLS 1x2x0,75</t>
  </si>
  <si>
    <t>1000 м</t>
  </si>
  <si>
    <r>
      <t>0,133</t>
    </r>
    <r>
      <rPr>
        <i/>
        <sz val="6"/>
        <rFont val="Arial"/>
        <family val="2"/>
        <charset val="204"/>
      </rPr>
      <t xml:space="preserve">
130 / 1000 * 1,02</t>
    </r>
  </si>
  <si>
    <t>Итоги по разделу 2 Прокладка кабеля :</t>
  </si>
  <si>
    <t xml:space="preserve">      Материалы</t>
  </si>
  <si>
    <t xml:space="preserve">      Машины и механизмы</t>
  </si>
  <si>
    <t xml:space="preserve">  Итого по разделу 2 Прокладка кабеля</t>
  </si>
  <si>
    <t>Раздел 3. Монтаж  оповещателей</t>
  </si>
  <si>
    <t>14</t>
  </si>
  <si>
    <r>
      <t>Громкоговоритель или звуковая колонка: в помещении (оповещатель звуковой)</t>
    </r>
    <r>
      <rPr>
        <i/>
        <sz val="7"/>
        <rFont val="Arial"/>
        <family val="2"/>
        <charset val="204"/>
      </rPr>
      <t xml:space="preserve">
НР (340 руб.): 92% от ФОТ
СП (241 руб.): 65% от ФОТ</t>
    </r>
  </si>
  <si>
    <t>15</t>
  </si>
  <si>
    <r>
      <t>Транспарант световой (табло) (оповещатель световой)</t>
    </r>
    <r>
      <rPr>
        <i/>
        <sz val="7"/>
        <rFont val="Arial"/>
        <family val="2"/>
        <charset val="204"/>
      </rPr>
      <t xml:space="preserve">
НР (85 руб.): 92% от ФОТ
СП (60 руб.): 65% от ФОТ</t>
    </r>
  </si>
  <si>
    <t>Итоги по разделу 3 Монтаж  оповещателей :</t>
  </si>
  <si>
    <t xml:space="preserve">  Итого по разделу 3 Монтаж  оповещателей</t>
  </si>
  <si>
    <t>Раздел 4. Стоимость материалов и оборудования с учетом доставки. Монтаж  оповещателей</t>
  </si>
  <si>
    <t>Цена поставки</t>
  </si>
  <si>
    <t>Акустическая система Bosch LB1‑UW06 /к поз. 14 сметы/</t>
  </si>
  <si>
    <t>1 шт.</t>
  </si>
  <si>
    <r>
      <t>16</t>
    </r>
    <r>
      <rPr>
        <b/>
        <i/>
        <sz val="9"/>
        <rFont val="Arial"/>
        <family val="2"/>
        <charset val="204"/>
      </rPr>
      <t xml:space="preserve">
О</t>
    </r>
  </si>
  <si>
    <t>КОП-25 табло световое Системсервис /к поз. 15 сметы/</t>
  </si>
  <si>
    <r>
      <t>17</t>
    </r>
    <r>
      <rPr>
        <b/>
        <i/>
        <sz val="9"/>
        <rFont val="Arial"/>
        <family val="2"/>
        <charset val="204"/>
      </rPr>
      <t xml:space="preserve">
О</t>
    </r>
  </si>
  <si>
    <t xml:space="preserve">  Итого по разделу 4 Стоимость материалов и оборудования с учетом доставки. Монтаж  оповещателей</t>
  </si>
  <si>
    <t>Раздел 5. Общестроительные работы</t>
  </si>
  <si>
    <t>18</t>
  </si>
  <si>
    <t>ФЕРр63-15-1</t>
  </si>
  <si>
    <t>100 м2</t>
  </si>
  <si>
    <r>
      <t>Разборка элементов облицовки потолков с разборкой каркаса: плит растровых</t>
    </r>
    <r>
      <rPr>
        <i/>
        <sz val="7"/>
        <rFont val="Arial"/>
        <family val="2"/>
        <charset val="204"/>
      </rPr>
      <t xml:space="preserve">
НР (16 руб.): 77% от ФОТ
СП (11 руб.): 50% от ФОТ</t>
    </r>
  </si>
  <si>
    <r>
      <t>0,2</t>
    </r>
    <r>
      <rPr>
        <i/>
        <sz val="6"/>
        <rFont val="Arial"/>
        <family val="2"/>
        <charset val="204"/>
      </rPr>
      <t xml:space="preserve">
20 / 100</t>
    </r>
  </si>
  <si>
    <t>19</t>
  </si>
  <si>
    <t>ФЕР15-01-047-15</t>
  </si>
  <si>
    <r>
      <t>Устройство потолков: плитно-ячеистых по каркасу из оцинкованного профиля ( ранее демонтированных)</t>
    </r>
    <r>
      <rPr>
        <i/>
        <sz val="7"/>
        <rFont val="Arial"/>
        <family val="2"/>
        <charset val="204"/>
      </rPr>
      <t xml:space="preserve">
НР (71 руб.): 105%*0.9 от ФОТ
СП (35 руб.): 55%*0.85 от ФОТ</t>
    </r>
  </si>
  <si>
    <t>Итоги по разделу 5 Общестроительные работы :</t>
  </si>
  <si>
    <t xml:space="preserve">  Итого по разделу 5 Общестроительные работы</t>
  </si>
  <si>
    <t>ИТОГИ ПО СМЕТЕ:</t>
  </si>
  <si>
    <t xml:space="preserve">  ВСЕГО по смете</t>
  </si>
  <si>
    <t>(должность, подпись, расшифровка)</t>
  </si>
  <si>
    <t xml:space="preserve"> руб.</t>
  </si>
  <si>
    <t>Составил: __________________________ /________________________/</t>
  </si>
  <si>
    <t>Проверил: __________________________ /________________________/</t>
  </si>
  <si>
    <t>НДС 20%</t>
  </si>
  <si>
    <t>"ПНР" и №45484-ИФ/09 от 12.11.2020г.  п. 30 "Оборудование"</t>
  </si>
  <si>
    <t xml:space="preserve">Составлен(а) в текущих (прогнозных) ценах по состоянию: в  базе ФЕР-2001 ред. 2020 с изм. 1-4  в базисном уровне </t>
  </si>
  <si>
    <t xml:space="preserve">цен на 01.01.2000 г. с применением индексов пересчета, опубликованных в " Письмах Минстроя №7484-ИФ/09 от 26.02.2021 г. "Объекты  спортивного назначения" , </t>
  </si>
  <si>
    <t>договорной коэффициент</t>
  </si>
  <si>
    <t xml:space="preserve">  Итого по разделу 1 Демонтажные работы с учетом договорного коэффициента</t>
  </si>
  <si>
    <t xml:space="preserve">  Итого по разделу 2 Прокладка кабеля с учетом договорного коэффициента</t>
  </si>
  <si>
    <t xml:space="preserve">  Итого по разделу 3 Монтаж  оповещателей с учетом договорного коэффициента</t>
  </si>
  <si>
    <t xml:space="preserve">  Итого по разделу 5 Общестроительные работ с учетом договорного коэффициента</t>
  </si>
  <si>
    <t>Раздел 6. Пуско-наладочные работы</t>
  </si>
  <si>
    <t>шт.</t>
  </si>
  <si>
    <t xml:space="preserve">  Итого по разделу 6. Пуско-наладочные работы</t>
  </si>
  <si>
    <t>Комплексные пуско-наладочные работы по Разделу 3. Монтаж  оповещателей</t>
  </si>
  <si>
    <t>Приложение № 1.8 к Форме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</si>
</sst>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7"/>
      <name val="Arial"/>
      <family val="2"/>
      <charset val="204"/>
    </font>
    <font>
      <b/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3" fillId="0" borderId="3" xfId="1" applyFont="1" applyBorder="1" applyAlignment="1">
      <alignment horizontal="center" vertical="top" wrapText="1"/>
    </xf>
    <xf numFmtId="0" fontId="6" fillId="0" borderId="0" xfId="1" applyFont="1" applyAlignment="1">
      <alignment horizontal="center" vertical="top"/>
    </xf>
    <xf numFmtId="0" fontId="10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left" vertical="top"/>
    </xf>
    <xf numFmtId="0" fontId="4" fillId="0" borderId="2" xfId="1" applyFont="1" applyBorder="1" applyAlignment="1">
      <alignment horizontal="left" vertical="top" wrapText="1"/>
    </xf>
    <xf numFmtId="0" fontId="4" fillId="0" borderId="2" xfId="1" applyFont="1" applyBorder="1" applyAlignment="1">
      <alignment horizontal="center" vertical="top" wrapText="1"/>
    </xf>
    <xf numFmtId="0" fontId="4" fillId="0" borderId="0" xfId="1" applyFont="1" applyAlignment="1"/>
    <xf numFmtId="0" fontId="3" fillId="0" borderId="3" xfId="1" quotePrefix="1" applyFont="1" applyBorder="1" applyAlignment="1">
      <alignment horizontal="center" vertical="top"/>
    </xf>
    <xf numFmtId="49" fontId="12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5" fillId="0" borderId="3" xfId="1" applyFont="1" applyBorder="1" applyAlignment="1">
      <alignment horizontal="center" vertical="top" wrapText="1"/>
    </xf>
    <xf numFmtId="0" fontId="10" fillId="0" borderId="3" xfId="1" applyFont="1" applyBorder="1" applyAlignment="1">
      <alignment horizontal="right" vertical="top" wrapText="1"/>
    </xf>
    <xf numFmtId="0" fontId="10" fillId="0" borderId="3" xfId="1" applyFont="1" applyBorder="1" applyAlignment="1">
      <alignment horizontal="right" vertical="top"/>
    </xf>
    <xf numFmtId="0" fontId="5" fillId="0" borderId="3" xfId="1" applyFont="1" applyBorder="1" applyAlignment="1">
      <alignment horizontal="center" vertical="top"/>
    </xf>
    <xf numFmtId="0" fontId="15" fillId="0" borderId="3" xfId="1" applyFont="1" applyBorder="1" applyAlignment="1">
      <alignment horizontal="right" vertical="top" wrapText="1"/>
    </xf>
    <xf numFmtId="0" fontId="12" fillId="0" borderId="3" xfId="1" quotePrefix="1" applyFont="1" applyBorder="1" applyAlignment="1">
      <alignment horizontal="center" vertical="top" wrapText="1"/>
    </xf>
    <xf numFmtId="0" fontId="12" fillId="0" borderId="3" xfId="1" applyFont="1" applyBorder="1" applyAlignment="1">
      <alignment horizontal="left" vertical="top" wrapText="1"/>
    </xf>
    <xf numFmtId="0" fontId="12" fillId="0" borderId="3" xfId="1" applyFont="1" applyBorder="1" applyAlignment="1">
      <alignment horizontal="center" vertical="top" wrapText="1"/>
    </xf>
    <xf numFmtId="0" fontId="8" fillId="0" borderId="3" xfId="1" applyFont="1" applyBorder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10" fillId="0" borderId="0" xfId="1" applyFont="1" applyAlignment="1">
      <alignment horizontal="right" vertical="top"/>
    </xf>
    <xf numFmtId="0" fontId="4" fillId="0" borderId="0" xfId="1" applyFont="1"/>
    <xf numFmtId="0" fontId="10" fillId="0" borderId="0" xfId="1" applyFont="1" applyBorder="1" applyAlignment="1">
      <alignment horizontal="right" vertical="top"/>
    </xf>
    <xf numFmtId="0" fontId="12" fillId="0" borderId="0" xfId="1" applyFont="1" applyBorder="1" applyAlignment="1">
      <alignment horizontal="left" vertical="top" wrapText="1"/>
    </xf>
    <xf numFmtId="0" fontId="12" fillId="0" borderId="0" xfId="1" applyFont="1" applyBorder="1" applyAlignment="1">
      <alignment horizontal="center" vertical="top" wrapText="1"/>
    </xf>
    <xf numFmtId="0" fontId="8" fillId="0" borderId="0" xfId="1" applyFont="1" applyBorder="1" applyAlignment="1">
      <alignment horizontal="center" vertical="top"/>
    </xf>
    <xf numFmtId="49" fontId="16" fillId="0" borderId="0" xfId="1" applyNumberFormat="1" applyFont="1" applyBorder="1" applyAlignment="1">
      <alignment horizontal="left" vertical="top" wrapText="1"/>
    </xf>
    <xf numFmtId="0" fontId="12" fillId="0" borderId="0" xfId="1" quotePrefix="1" applyFont="1" applyBorder="1" applyAlignment="1">
      <alignment horizontal="center" vertical="top" wrapText="1"/>
    </xf>
    <xf numFmtId="0" fontId="10" fillId="4" borderId="0" xfId="1" applyFont="1" applyFill="1" applyBorder="1" applyAlignment="1">
      <alignment horizontal="right" vertical="top"/>
    </xf>
    <xf numFmtId="0" fontId="4" fillId="0" borderId="0" xfId="1" applyFont="1"/>
    <xf numFmtId="0" fontId="15" fillId="2" borderId="3" xfId="1" applyFont="1" applyFill="1" applyBorder="1" applyAlignment="1">
      <alignment horizontal="right" vertical="top" wrapText="1"/>
    </xf>
    <xf numFmtId="0" fontId="10" fillId="2" borderId="3" xfId="1" applyFont="1" applyFill="1" applyBorder="1" applyAlignment="1">
      <alignment horizontal="right" vertical="top"/>
    </xf>
    <xf numFmtId="4" fontId="15" fillId="3" borderId="3" xfId="1" applyNumberFormat="1" applyFont="1" applyFill="1" applyBorder="1" applyAlignment="1">
      <alignment horizontal="right" vertical="top" wrapText="1"/>
    </xf>
    <xf numFmtId="0" fontId="10" fillId="3" borderId="3" xfId="1" applyFont="1" applyFill="1" applyBorder="1" applyAlignment="1">
      <alignment horizontal="right" vertical="top"/>
    </xf>
    <xf numFmtId="0" fontId="15" fillId="3" borderId="3" xfId="1" applyFont="1" applyFill="1" applyBorder="1" applyAlignment="1">
      <alignment horizontal="right" vertical="top" wrapText="1"/>
    </xf>
    <xf numFmtId="4" fontId="10" fillId="2" borderId="3" xfId="1" applyNumberFormat="1" applyFont="1" applyFill="1" applyBorder="1" applyAlignment="1">
      <alignment horizontal="right" vertical="top"/>
    </xf>
    <xf numFmtId="4" fontId="15" fillId="3" borderId="3" xfId="1" applyNumberFormat="1" applyFont="1" applyFill="1" applyBorder="1" applyAlignment="1">
      <alignment horizontal="right" vertical="top"/>
    </xf>
    <xf numFmtId="0" fontId="10" fillId="3" borderId="3" xfId="1" applyFont="1" applyFill="1" applyBorder="1" applyAlignment="1">
      <alignment horizontal="right" vertical="top" wrapText="1"/>
    </xf>
    <xf numFmtId="0" fontId="10" fillId="2" borderId="3" xfId="1" applyFont="1" applyFill="1" applyBorder="1" applyAlignment="1">
      <alignment horizontal="right" vertical="top" wrapText="1"/>
    </xf>
    <xf numFmtId="0" fontId="12" fillId="0" borderId="3" xfId="1" applyFont="1" applyBorder="1" applyAlignment="1">
      <alignment horizontal="left" vertical="top" wrapText="1"/>
    </xf>
    <xf numFmtId="4" fontId="10" fillId="2" borderId="3" xfId="1" applyNumberFormat="1" applyFont="1" applyFill="1" applyBorder="1" applyAlignment="1">
      <alignment horizontal="right" vertical="top" wrapText="1"/>
    </xf>
    <xf numFmtId="0" fontId="3" fillId="0" borderId="0" xfId="1" applyFont="1" applyAlignment="1">
      <alignment horizontal="center" vertical="top" wrapText="1"/>
    </xf>
    <xf numFmtId="0" fontId="12" fillId="0" borderId="3" xfId="1" quotePrefix="1" applyFont="1" applyBorder="1" applyAlignment="1">
      <alignment horizontal="center" vertical="top"/>
    </xf>
    <xf numFmtId="0" fontId="9" fillId="0" borderId="0" xfId="1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0" xfId="1" applyFont="1" applyAlignment="1">
      <alignment horizontal="center" vertical="top" wrapText="1"/>
    </xf>
    <xf numFmtId="0" fontId="12" fillId="3" borderId="3" xfId="1" applyFont="1" applyFill="1" applyBorder="1" applyAlignment="1">
      <alignment horizontal="left" vertical="top" wrapText="1"/>
    </xf>
    <xf numFmtId="0" fontId="11" fillId="3" borderId="3" xfId="0" applyFont="1" applyFill="1" applyBorder="1" applyAlignment="1">
      <alignment vertical="top" wrapText="1"/>
    </xf>
    <xf numFmtId="0" fontId="0" fillId="3" borderId="3" xfId="0" applyFill="1" applyBorder="1" applyAlignment="1">
      <alignment vertical="top" wrapText="1"/>
    </xf>
    <xf numFmtId="0" fontId="3" fillId="2" borderId="4" xfId="1" applyFont="1" applyFill="1" applyBorder="1" applyAlignment="1">
      <alignment horizontal="left" vertical="top" wrapText="1"/>
    </xf>
    <xf numFmtId="0" fontId="3" fillId="2" borderId="5" xfId="1" applyFont="1" applyFill="1" applyBorder="1" applyAlignment="1">
      <alignment horizontal="left" vertical="top" wrapText="1"/>
    </xf>
    <xf numFmtId="0" fontId="3" fillId="2" borderId="6" xfId="1" applyFont="1" applyFill="1" applyBorder="1" applyAlignment="1">
      <alignment horizontal="left" vertical="top" wrapText="1"/>
    </xf>
    <xf numFmtId="0" fontId="12" fillId="0" borderId="3" xfId="1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2" fillId="0" borderId="3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/>
    </xf>
    <xf numFmtId="0" fontId="4" fillId="0" borderId="0" xfId="1" applyFont="1" applyAlignment="1">
      <alignment horizontal="left" vertical="top"/>
    </xf>
    <xf numFmtId="0" fontId="12" fillId="3" borderId="4" xfId="1" applyFont="1" applyFill="1" applyBorder="1" applyAlignment="1">
      <alignment horizontal="left" vertical="top" wrapText="1"/>
    </xf>
    <xf numFmtId="0" fontId="12" fillId="3" borderId="5" xfId="1" applyFont="1" applyFill="1" applyBorder="1" applyAlignment="1">
      <alignment horizontal="left" vertical="top" wrapText="1"/>
    </xf>
    <xf numFmtId="0" fontId="12" fillId="3" borderId="6" xfId="1" applyFont="1" applyFill="1" applyBorder="1" applyAlignment="1">
      <alignment horizontal="left" vertical="top" wrapText="1"/>
    </xf>
    <xf numFmtId="0" fontId="12" fillId="2" borderId="4" xfId="1" applyFont="1" applyFill="1" applyBorder="1" applyAlignment="1">
      <alignment horizontal="left" vertical="top" wrapText="1"/>
    </xf>
    <xf numFmtId="0" fontId="12" fillId="2" borderId="5" xfId="1" applyFont="1" applyFill="1" applyBorder="1" applyAlignment="1">
      <alignment horizontal="left" vertical="top" wrapText="1"/>
    </xf>
    <xf numFmtId="0" fontId="12" fillId="2" borderId="6" xfId="1" applyFont="1" applyFill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12" fillId="0" borderId="3" xfId="1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1" applyFont="1" applyBorder="1" applyAlignment="1">
      <alignment horizontal="left" vertical="top" wrapText="1"/>
    </xf>
    <xf numFmtId="0" fontId="5" fillId="0" borderId="0" xfId="1" applyFont="1" applyAlignment="1">
      <alignment horizontal="right" vertical="top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R123"/>
  <sheetViews>
    <sheetView showGridLines="0" tabSelected="1" view="pageBreakPreview" zoomScaleNormal="100" zoomScaleSheetLayoutView="100" workbookViewId="0">
      <selection activeCell="U10" sqref="U10"/>
    </sheetView>
  </sheetViews>
  <sheetFormatPr defaultColWidth="9.140625" defaultRowHeight="12.75" outlineLevelRow="2" x14ac:dyDescent="0.2"/>
  <cols>
    <col min="1" max="1" width="3.28515625" style="23" customWidth="1"/>
    <col min="2" max="2" width="9.7109375" style="1" customWidth="1"/>
    <col min="3" max="3" width="34.28515625" style="21" customWidth="1"/>
    <col min="4" max="4" width="9.7109375" style="20" customWidth="1"/>
    <col min="5" max="5" width="10.7109375" style="22" customWidth="1"/>
    <col min="6" max="6" width="7.7109375" style="26" customWidth="1"/>
    <col min="7" max="9" width="6.7109375" style="26" customWidth="1"/>
    <col min="10" max="10" width="7.7109375" style="26" customWidth="1"/>
    <col min="11" max="17" width="6.7109375" style="26" customWidth="1"/>
    <col min="18" max="16384" width="9.140625" style="8"/>
  </cols>
  <sheetData>
    <row r="1" spans="1:17" s="60" customFormat="1" x14ac:dyDescent="0.2">
      <c r="A1" s="50"/>
      <c r="B1" s="46"/>
      <c r="C1" s="48"/>
      <c r="D1" s="72"/>
      <c r="E1" s="49"/>
      <c r="F1" s="51"/>
      <c r="G1" s="51"/>
      <c r="H1" s="51"/>
      <c r="I1" s="51"/>
      <c r="J1" s="51"/>
      <c r="K1" s="51"/>
      <c r="L1" s="51"/>
      <c r="M1" s="108" t="s">
        <v>145</v>
      </c>
      <c r="N1" s="108"/>
      <c r="O1" s="108"/>
      <c r="P1" s="108"/>
      <c r="Q1" s="108"/>
    </row>
    <row r="2" spans="1:17" s="60" customFormat="1" x14ac:dyDescent="0.2">
      <c r="A2" s="50"/>
      <c r="B2" s="46"/>
      <c r="C2" s="48"/>
      <c r="D2" s="72"/>
      <c r="E2" s="49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7" outlineLevel="2" x14ac:dyDescent="0.2">
      <c r="A3" s="6" t="s">
        <v>0</v>
      </c>
      <c r="C3" s="2"/>
      <c r="D3" s="3"/>
      <c r="E3" s="4"/>
      <c r="F3" s="5"/>
      <c r="G3" s="5"/>
      <c r="H3" s="5"/>
      <c r="I3" s="5"/>
      <c r="J3" s="5"/>
      <c r="K3" s="5"/>
      <c r="L3" s="5"/>
      <c r="M3" s="6" t="s">
        <v>1</v>
      </c>
      <c r="N3" s="7"/>
      <c r="O3" s="5"/>
      <c r="P3" s="5"/>
      <c r="Q3" s="5"/>
    </row>
    <row r="4" spans="1:17" outlineLevel="1" x14ac:dyDescent="0.2">
      <c r="A4" s="10"/>
      <c r="C4" s="2"/>
      <c r="D4" s="3"/>
      <c r="E4" s="4"/>
      <c r="F4" s="5"/>
      <c r="G4" s="5"/>
      <c r="H4" s="5"/>
      <c r="I4" s="5"/>
      <c r="J4" s="5"/>
      <c r="K4" s="5"/>
      <c r="L4" s="5"/>
      <c r="M4" s="9"/>
      <c r="N4" s="7"/>
      <c r="O4" s="5"/>
      <c r="P4" s="5"/>
      <c r="Q4" s="5"/>
    </row>
    <row r="5" spans="1:17" outlineLevel="1" x14ac:dyDescent="0.2">
      <c r="A5" s="10"/>
      <c r="C5" s="2"/>
      <c r="D5" s="3"/>
      <c r="E5" s="4"/>
      <c r="F5" s="5"/>
      <c r="G5" s="5"/>
      <c r="H5" s="5"/>
      <c r="I5" s="5"/>
      <c r="J5" s="5"/>
      <c r="K5" s="5"/>
      <c r="L5" s="5"/>
      <c r="M5" s="9"/>
      <c r="N5" s="7"/>
      <c r="O5" s="5"/>
      <c r="P5" s="5"/>
      <c r="Q5" s="5"/>
    </row>
    <row r="6" spans="1:17" outlineLevel="1" x14ac:dyDescent="0.2">
      <c r="A6" s="10" t="s">
        <v>2</v>
      </c>
      <c r="C6" s="2"/>
      <c r="D6" s="3"/>
      <c r="E6" s="4"/>
      <c r="F6" s="5"/>
      <c r="G6" s="5"/>
      <c r="H6" s="5"/>
      <c r="I6" s="5"/>
      <c r="J6" s="5"/>
      <c r="K6" s="5"/>
      <c r="L6" s="5"/>
      <c r="M6" s="9" t="s">
        <v>2</v>
      </c>
      <c r="N6" s="7"/>
      <c r="O6" s="5"/>
      <c r="P6" s="5"/>
      <c r="Q6" s="5"/>
    </row>
    <row r="7" spans="1:17" outlineLevel="1" x14ac:dyDescent="0.2">
      <c r="A7" s="10" t="s">
        <v>23</v>
      </c>
      <c r="C7" s="2"/>
      <c r="D7" s="3"/>
      <c r="E7" s="4"/>
      <c r="F7" s="5"/>
      <c r="G7" s="5"/>
      <c r="H7" s="5"/>
      <c r="I7" s="5"/>
      <c r="J7" s="5"/>
      <c r="K7" s="5"/>
      <c r="L7" s="5"/>
      <c r="M7" s="10" t="s">
        <v>24</v>
      </c>
      <c r="N7" s="7"/>
      <c r="O7" s="5"/>
      <c r="P7" s="5"/>
      <c r="Q7" s="5"/>
    </row>
    <row r="8" spans="1:17" ht="15" x14ac:dyDescent="0.25">
      <c r="A8" s="102" t="s">
        <v>25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</row>
    <row r="9" spans="1:17" x14ac:dyDescent="0.2">
      <c r="A9" s="4"/>
      <c r="B9" s="30"/>
      <c r="C9" s="31"/>
      <c r="D9" s="32"/>
      <c r="E9" s="16"/>
      <c r="F9" s="11"/>
      <c r="G9" s="11"/>
      <c r="H9" s="12" t="s">
        <v>3</v>
      </c>
      <c r="I9" s="12"/>
      <c r="J9" s="11"/>
      <c r="K9" s="11"/>
      <c r="L9" s="11"/>
      <c r="M9" s="11"/>
      <c r="N9" s="11"/>
      <c r="O9" s="11"/>
      <c r="P9" s="11"/>
      <c r="Q9" s="5"/>
    </row>
    <row r="10" spans="1:17" x14ac:dyDescent="0.2">
      <c r="A10" s="4"/>
      <c r="B10" s="9"/>
      <c r="C10" s="2"/>
      <c r="D10" s="3"/>
      <c r="E10" s="8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17" x14ac:dyDescent="0.2">
      <c r="A11" s="4"/>
      <c r="B11" s="9"/>
      <c r="C11" s="2"/>
      <c r="D11" s="3"/>
      <c r="E11" s="8"/>
      <c r="F11" s="5"/>
      <c r="G11" s="5"/>
      <c r="H11" s="13" t="s">
        <v>26</v>
      </c>
      <c r="I11" s="13"/>
      <c r="J11" s="5"/>
      <c r="K11" s="5"/>
      <c r="L11" s="5"/>
      <c r="M11" s="5"/>
      <c r="N11" s="5"/>
      <c r="O11" s="5"/>
      <c r="P11" s="5"/>
      <c r="Q11" s="5"/>
    </row>
    <row r="12" spans="1:17" x14ac:dyDescent="0.2">
      <c r="A12" s="4"/>
      <c r="B12" s="9"/>
      <c r="C12" s="2"/>
      <c r="D12" s="3"/>
      <c r="E12" s="8"/>
      <c r="F12" s="5"/>
      <c r="G12" s="5"/>
      <c r="H12" s="4" t="s">
        <v>4</v>
      </c>
      <c r="I12" s="4"/>
      <c r="J12" s="5"/>
      <c r="K12" s="5"/>
      <c r="L12" s="5"/>
      <c r="M12" s="5"/>
      <c r="N12" s="5"/>
      <c r="O12" s="5"/>
      <c r="P12" s="5"/>
      <c r="Q12" s="5"/>
    </row>
    <row r="13" spans="1:17" x14ac:dyDescent="0.2">
      <c r="A13" s="4"/>
      <c r="B13" s="9"/>
      <c r="C13" s="2"/>
      <c r="D13" s="3"/>
      <c r="E13" s="8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17" ht="15" x14ac:dyDescent="0.25">
      <c r="A14" s="4"/>
      <c r="B14" s="9"/>
      <c r="C14" s="14" t="s">
        <v>5</v>
      </c>
      <c r="D14" s="107" t="s">
        <v>28</v>
      </c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5"/>
      <c r="Q14" s="5"/>
    </row>
    <row r="15" spans="1:17" x14ac:dyDescent="0.2">
      <c r="A15" s="4"/>
      <c r="B15" s="9"/>
      <c r="C15" s="2"/>
      <c r="D15" s="32"/>
      <c r="E15" s="16"/>
      <c r="F15" s="11"/>
      <c r="G15" s="11"/>
      <c r="H15" s="12" t="s">
        <v>6</v>
      </c>
      <c r="I15" s="12"/>
      <c r="J15" s="11"/>
      <c r="K15" s="11"/>
      <c r="L15" s="11"/>
      <c r="M15" s="11"/>
      <c r="N15" s="11"/>
      <c r="O15" s="11"/>
      <c r="P15" s="5"/>
      <c r="Q15" s="5"/>
    </row>
    <row r="16" spans="1:17" x14ac:dyDescent="0.2">
      <c r="A16" s="25"/>
      <c r="B16" s="17"/>
      <c r="C16" s="2"/>
      <c r="D16" s="3"/>
      <c r="E16" s="8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8" ht="15" x14ac:dyDescent="0.25">
      <c r="A17" s="4"/>
      <c r="B17" s="9"/>
      <c r="C17" s="2"/>
      <c r="D17" s="104" t="s">
        <v>27</v>
      </c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8"/>
    </row>
    <row r="18" spans="1:18" ht="15" x14ac:dyDescent="0.25">
      <c r="A18" s="4"/>
      <c r="B18" s="9"/>
      <c r="C18" s="2"/>
      <c r="D18" s="15" t="s">
        <v>29</v>
      </c>
      <c r="E18" s="4"/>
      <c r="F18" s="5"/>
      <c r="G18" s="5"/>
      <c r="H18" s="5"/>
      <c r="I18" s="15"/>
      <c r="J18" s="105">
        <f>J112</f>
        <v>0</v>
      </c>
      <c r="K18" s="106"/>
      <c r="L18" s="10" t="s">
        <v>129</v>
      </c>
      <c r="M18" s="5"/>
      <c r="N18" s="5"/>
      <c r="O18" s="5"/>
      <c r="P18" s="5"/>
      <c r="Q18" s="5"/>
    </row>
    <row r="19" spans="1:18" x14ac:dyDescent="0.2">
      <c r="A19" s="4"/>
      <c r="B19" s="9"/>
      <c r="C19" s="2"/>
      <c r="D19" s="33" t="s">
        <v>134</v>
      </c>
      <c r="E19" s="4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8" x14ac:dyDescent="0.2">
      <c r="A20" s="87" t="s">
        <v>135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</row>
    <row r="21" spans="1:18" x14ac:dyDescent="0.2">
      <c r="A21" s="86" t="s">
        <v>133</v>
      </c>
      <c r="B21" s="86"/>
      <c r="C21" s="86"/>
      <c r="D21" s="86"/>
      <c r="E21" s="86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8" ht="18" customHeight="1" x14ac:dyDescent="0.2">
      <c r="A22" s="97" t="s">
        <v>7</v>
      </c>
      <c r="B22" s="99" t="s">
        <v>8</v>
      </c>
      <c r="C22" s="97" t="s">
        <v>9</v>
      </c>
      <c r="D22" s="97" t="s">
        <v>10</v>
      </c>
      <c r="E22" s="97" t="s">
        <v>11</v>
      </c>
      <c r="F22" s="97" t="s">
        <v>12</v>
      </c>
      <c r="G22" s="98"/>
      <c r="H22" s="98"/>
      <c r="I22" s="98"/>
      <c r="J22" s="97" t="s">
        <v>13</v>
      </c>
      <c r="K22" s="98"/>
      <c r="L22" s="98"/>
      <c r="M22" s="98"/>
      <c r="N22" s="97" t="s">
        <v>14</v>
      </c>
      <c r="O22" s="97" t="s">
        <v>15</v>
      </c>
      <c r="P22" s="97" t="s">
        <v>16</v>
      </c>
      <c r="Q22" s="97" t="s">
        <v>17</v>
      </c>
    </row>
    <row r="23" spans="1:18" ht="15.75" customHeight="1" x14ac:dyDescent="0.2">
      <c r="A23" s="98"/>
      <c r="B23" s="100"/>
      <c r="C23" s="101"/>
      <c r="D23" s="97"/>
      <c r="E23" s="98"/>
      <c r="F23" s="97" t="s">
        <v>18</v>
      </c>
      <c r="G23" s="97" t="s">
        <v>19</v>
      </c>
      <c r="H23" s="98"/>
      <c r="I23" s="98"/>
      <c r="J23" s="97" t="s">
        <v>18</v>
      </c>
      <c r="K23" s="97" t="s">
        <v>19</v>
      </c>
      <c r="L23" s="98"/>
      <c r="M23" s="98"/>
      <c r="N23" s="97"/>
      <c r="O23" s="97"/>
      <c r="P23" s="97"/>
      <c r="Q23" s="97"/>
    </row>
    <row r="24" spans="1:18" ht="15.75" customHeight="1" x14ac:dyDescent="0.2">
      <c r="A24" s="98"/>
      <c r="B24" s="100"/>
      <c r="C24" s="101"/>
      <c r="D24" s="97"/>
      <c r="E24" s="98"/>
      <c r="F24" s="98"/>
      <c r="G24" s="27" t="s">
        <v>20</v>
      </c>
      <c r="H24" s="27" t="s">
        <v>21</v>
      </c>
      <c r="I24" s="27" t="s">
        <v>22</v>
      </c>
      <c r="J24" s="98"/>
      <c r="K24" s="27" t="s">
        <v>20</v>
      </c>
      <c r="L24" s="27" t="s">
        <v>21</v>
      </c>
      <c r="M24" s="27" t="s">
        <v>22</v>
      </c>
      <c r="N24" s="97"/>
      <c r="O24" s="97"/>
      <c r="P24" s="97"/>
      <c r="Q24" s="97"/>
    </row>
    <row r="25" spans="1:18" x14ac:dyDescent="0.2">
      <c r="A25" s="19">
        <v>1</v>
      </c>
      <c r="B25" s="29">
        <v>2</v>
      </c>
      <c r="C25" s="27">
        <v>3</v>
      </c>
      <c r="D25" s="27">
        <v>4</v>
      </c>
      <c r="E25" s="19">
        <v>5</v>
      </c>
      <c r="F25" s="28">
        <v>6</v>
      </c>
      <c r="G25" s="28">
        <v>7</v>
      </c>
      <c r="H25" s="28">
        <v>8</v>
      </c>
      <c r="I25" s="28">
        <v>9</v>
      </c>
      <c r="J25" s="28">
        <v>10</v>
      </c>
      <c r="K25" s="28">
        <v>11</v>
      </c>
      <c r="L25" s="28">
        <v>12</v>
      </c>
      <c r="M25" s="28">
        <v>13</v>
      </c>
      <c r="N25" s="28">
        <v>14</v>
      </c>
      <c r="O25" s="28">
        <v>15</v>
      </c>
      <c r="P25" s="28">
        <v>16</v>
      </c>
      <c r="Q25" s="28">
        <v>17</v>
      </c>
    </row>
    <row r="26" spans="1:18" ht="19.899999999999999" customHeight="1" x14ac:dyDescent="0.2">
      <c r="A26" s="85" t="s">
        <v>30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</row>
    <row r="27" spans="1:18" ht="43.5" x14ac:dyDescent="0.2">
      <c r="A27" s="34" t="s">
        <v>31</v>
      </c>
      <c r="B27" s="35" t="s">
        <v>32</v>
      </c>
      <c r="C27" s="36" t="s">
        <v>34</v>
      </c>
      <c r="D27" s="24" t="s">
        <v>33</v>
      </c>
      <c r="E27" s="37" t="s">
        <v>35</v>
      </c>
      <c r="F27" s="38">
        <v>22.06</v>
      </c>
      <c r="G27" s="38">
        <v>22.06</v>
      </c>
      <c r="H27" s="39"/>
      <c r="I27" s="39"/>
      <c r="J27" s="39">
        <v>30</v>
      </c>
      <c r="K27" s="39">
        <v>30</v>
      </c>
      <c r="L27" s="39"/>
      <c r="M27" s="39"/>
      <c r="N27" s="39">
        <v>2.7</v>
      </c>
      <c r="O27" s="39">
        <v>3.7</v>
      </c>
      <c r="P27" s="39"/>
      <c r="Q27" s="39"/>
    </row>
    <row r="28" spans="1:18" ht="55.5" x14ac:dyDescent="0.2">
      <c r="A28" s="34" t="s">
        <v>36</v>
      </c>
      <c r="B28" s="35" t="s">
        <v>37</v>
      </c>
      <c r="C28" s="36" t="s">
        <v>38</v>
      </c>
      <c r="D28" s="24" t="s">
        <v>33</v>
      </c>
      <c r="E28" s="37" t="s">
        <v>35</v>
      </c>
      <c r="F28" s="38">
        <v>39.020000000000003</v>
      </c>
      <c r="G28" s="38">
        <v>39.020000000000003</v>
      </c>
      <c r="H28" s="39"/>
      <c r="I28" s="39"/>
      <c r="J28" s="39">
        <v>53</v>
      </c>
      <c r="K28" s="39">
        <v>53</v>
      </c>
      <c r="L28" s="39"/>
      <c r="M28" s="39"/>
      <c r="N28" s="39">
        <v>4.7759999999999998</v>
      </c>
      <c r="O28" s="39">
        <v>6.54</v>
      </c>
      <c r="P28" s="39"/>
      <c r="Q28" s="39"/>
    </row>
    <row r="29" spans="1:18" ht="67.5" x14ac:dyDescent="0.2">
      <c r="A29" s="34" t="s">
        <v>39</v>
      </c>
      <c r="B29" s="35" t="s">
        <v>40</v>
      </c>
      <c r="C29" s="36" t="s">
        <v>42</v>
      </c>
      <c r="D29" s="24" t="s">
        <v>41</v>
      </c>
      <c r="E29" s="40">
        <v>21</v>
      </c>
      <c r="F29" s="38">
        <v>15.24</v>
      </c>
      <c r="G29" s="38">
        <v>15.24</v>
      </c>
      <c r="H29" s="39"/>
      <c r="I29" s="39"/>
      <c r="J29" s="39">
        <v>320</v>
      </c>
      <c r="K29" s="39">
        <v>320</v>
      </c>
      <c r="L29" s="39"/>
      <c r="M29" s="39"/>
      <c r="N29" s="39">
        <v>1.68</v>
      </c>
      <c r="O29" s="39">
        <v>35.28</v>
      </c>
      <c r="P29" s="39"/>
      <c r="Q29" s="39"/>
    </row>
    <row r="30" spans="1:18" ht="67.5" x14ac:dyDescent="0.2">
      <c r="A30" s="34" t="s">
        <v>43</v>
      </c>
      <c r="B30" s="35" t="s">
        <v>44</v>
      </c>
      <c r="C30" s="36" t="s">
        <v>45</v>
      </c>
      <c r="D30" s="24" t="s">
        <v>41</v>
      </c>
      <c r="E30" s="40">
        <v>4</v>
      </c>
      <c r="F30" s="38">
        <v>16.16</v>
      </c>
      <c r="G30" s="38">
        <v>16.16</v>
      </c>
      <c r="H30" s="39"/>
      <c r="I30" s="39"/>
      <c r="J30" s="39">
        <v>65</v>
      </c>
      <c r="K30" s="39">
        <v>65</v>
      </c>
      <c r="L30" s="39"/>
      <c r="M30" s="39"/>
      <c r="N30" s="39">
        <v>1.68</v>
      </c>
      <c r="O30" s="39">
        <v>6.72</v>
      </c>
      <c r="P30" s="39"/>
      <c r="Q30" s="39"/>
    </row>
    <row r="31" spans="1:18" ht="15" x14ac:dyDescent="0.2">
      <c r="A31" s="94" t="s">
        <v>46</v>
      </c>
      <c r="B31" s="84"/>
      <c r="C31" s="84"/>
      <c r="D31" s="84"/>
      <c r="E31" s="84"/>
      <c r="F31" s="84"/>
      <c r="G31" s="84"/>
      <c r="H31" s="84"/>
      <c r="I31" s="84"/>
      <c r="J31" s="38">
        <v>468</v>
      </c>
      <c r="K31" s="38">
        <v>468</v>
      </c>
      <c r="L31" s="39"/>
      <c r="M31" s="39"/>
      <c r="N31" s="39"/>
      <c r="O31" s="38">
        <v>52.24</v>
      </c>
      <c r="P31" s="39"/>
      <c r="Q31" s="39"/>
    </row>
    <row r="32" spans="1:18" ht="15" x14ac:dyDescent="0.2">
      <c r="A32" s="94" t="s">
        <v>47</v>
      </c>
      <c r="B32" s="84"/>
      <c r="C32" s="84"/>
      <c r="D32" s="84"/>
      <c r="E32" s="84"/>
      <c r="F32" s="84"/>
      <c r="G32" s="84"/>
      <c r="H32" s="84"/>
      <c r="I32" s="84"/>
      <c r="J32" s="38">
        <v>425</v>
      </c>
      <c r="K32" s="39"/>
      <c r="L32" s="39"/>
      <c r="M32" s="39"/>
      <c r="N32" s="39"/>
      <c r="O32" s="39"/>
      <c r="P32" s="39"/>
      <c r="Q32" s="39"/>
    </row>
    <row r="33" spans="1:17" ht="15" x14ac:dyDescent="0.2">
      <c r="A33" s="94" t="s">
        <v>48</v>
      </c>
      <c r="B33" s="84"/>
      <c r="C33" s="84"/>
      <c r="D33" s="84"/>
      <c r="E33" s="84"/>
      <c r="F33" s="84"/>
      <c r="G33" s="84"/>
      <c r="H33" s="84"/>
      <c r="I33" s="84"/>
      <c r="J33" s="38">
        <v>304</v>
      </c>
      <c r="K33" s="39"/>
      <c r="L33" s="39"/>
      <c r="M33" s="39"/>
      <c r="N33" s="39"/>
      <c r="O33" s="39"/>
      <c r="P33" s="39"/>
      <c r="Q33" s="39"/>
    </row>
    <row r="34" spans="1:17" ht="15" x14ac:dyDescent="0.2">
      <c r="A34" s="83" t="s">
        <v>49</v>
      </c>
      <c r="B34" s="84"/>
      <c r="C34" s="84"/>
      <c r="D34" s="84"/>
      <c r="E34" s="84"/>
      <c r="F34" s="84"/>
      <c r="G34" s="84"/>
      <c r="H34" s="84"/>
      <c r="I34" s="84"/>
      <c r="J34" s="39"/>
      <c r="K34" s="39"/>
      <c r="L34" s="39"/>
      <c r="M34" s="39"/>
      <c r="N34" s="39"/>
      <c r="O34" s="39"/>
      <c r="P34" s="39"/>
      <c r="Q34" s="39"/>
    </row>
    <row r="35" spans="1:17" ht="15" x14ac:dyDescent="0.2">
      <c r="A35" s="94" t="s">
        <v>50</v>
      </c>
      <c r="B35" s="84"/>
      <c r="C35" s="84"/>
      <c r="D35" s="84"/>
      <c r="E35" s="84"/>
      <c r="F35" s="84"/>
      <c r="G35" s="84"/>
      <c r="H35" s="84"/>
      <c r="I35" s="84"/>
      <c r="J35" s="38">
        <v>1197</v>
      </c>
      <c r="K35" s="39"/>
      <c r="L35" s="39"/>
      <c r="M35" s="39"/>
      <c r="N35" s="39"/>
      <c r="O35" s="38">
        <v>52.24</v>
      </c>
      <c r="P35" s="39"/>
      <c r="Q35" s="39"/>
    </row>
    <row r="36" spans="1:17" ht="28.9" customHeight="1" x14ac:dyDescent="0.2">
      <c r="A36" s="94" t="s">
        <v>51</v>
      </c>
      <c r="B36" s="84"/>
      <c r="C36" s="84"/>
      <c r="D36" s="84"/>
      <c r="E36" s="84"/>
      <c r="F36" s="84"/>
      <c r="G36" s="84"/>
      <c r="H36" s="84"/>
      <c r="I36" s="84"/>
      <c r="J36" s="38">
        <v>10653</v>
      </c>
      <c r="K36" s="39"/>
      <c r="L36" s="39"/>
      <c r="M36" s="39"/>
      <c r="N36" s="39"/>
      <c r="O36" s="38">
        <v>52.24</v>
      </c>
      <c r="P36" s="39"/>
      <c r="Q36" s="39"/>
    </row>
    <row r="37" spans="1:17" ht="15" x14ac:dyDescent="0.2">
      <c r="A37" s="94" t="s">
        <v>52</v>
      </c>
      <c r="B37" s="84"/>
      <c r="C37" s="84"/>
      <c r="D37" s="84"/>
      <c r="E37" s="84"/>
      <c r="F37" s="84"/>
      <c r="G37" s="84"/>
      <c r="H37" s="84"/>
      <c r="I37" s="84"/>
      <c r="J37" s="39"/>
      <c r="K37" s="39"/>
      <c r="L37" s="39"/>
      <c r="M37" s="39"/>
      <c r="N37" s="39"/>
      <c r="O37" s="39"/>
      <c r="P37" s="39"/>
      <c r="Q37" s="39"/>
    </row>
    <row r="38" spans="1:17" ht="15" x14ac:dyDescent="0.2">
      <c r="A38" s="94" t="s">
        <v>53</v>
      </c>
      <c r="B38" s="84"/>
      <c r="C38" s="84"/>
      <c r="D38" s="84"/>
      <c r="E38" s="84"/>
      <c r="F38" s="84"/>
      <c r="G38" s="84"/>
      <c r="H38" s="84"/>
      <c r="I38" s="84"/>
      <c r="J38" s="38">
        <v>468</v>
      </c>
      <c r="K38" s="39"/>
      <c r="L38" s="39"/>
      <c r="M38" s="39"/>
      <c r="N38" s="39"/>
      <c r="O38" s="39"/>
      <c r="P38" s="39"/>
      <c r="Q38" s="39"/>
    </row>
    <row r="39" spans="1:17" ht="15" x14ac:dyDescent="0.2">
      <c r="A39" s="94" t="s">
        <v>54</v>
      </c>
      <c r="B39" s="84"/>
      <c r="C39" s="84"/>
      <c r="D39" s="84"/>
      <c r="E39" s="84"/>
      <c r="F39" s="84"/>
      <c r="G39" s="84"/>
      <c r="H39" s="84"/>
      <c r="I39" s="84"/>
      <c r="J39" s="38">
        <v>425</v>
      </c>
      <c r="K39" s="39"/>
      <c r="L39" s="39"/>
      <c r="M39" s="39"/>
      <c r="N39" s="39"/>
      <c r="O39" s="39"/>
      <c r="P39" s="39"/>
      <c r="Q39" s="39"/>
    </row>
    <row r="40" spans="1:17" ht="15" x14ac:dyDescent="0.2">
      <c r="A40" s="94" t="s">
        <v>55</v>
      </c>
      <c r="B40" s="84"/>
      <c r="C40" s="84"/>
      <c r="D40" s="84"/>
      <c r="E40" s="84"/>
      <c r="F40" s="84"/>
      <c r="G40" s="84"/>
      <c r="H40" s="84"/>
      <c r="I40" s="84"/>
      <c r="J40" s="38">
        <v>304</v>
      </c>
      <c r="K40" s="39"/>
      <c r="L40" s="39"/>
      <c r="M40" s="39"/>
      <c r="N40" s="39"/>
      <c r="O40" s="39"/>
      <c r="P40" s="39"/>
      <c r="Q40" s="39"/>
    </row>
    <row r="41" spans="1:17" ht="20.45" customHeight="1" x14ac:dyDescent="0.2">
      <c r="A41" s="83" t="s">
        <v>56</v>
      </c>
      <c r="B41" s="84"/>
      <c r="C41" s="84"/>
      <c r="D41" s="84"/>
      <c r="E41" s="84"/>
      <c r="F41" s="84"/>
      <c r="G41" s="84"/>
      <c r="H41" s="84"/>
      <c r="I41" s="84"/>
      <c r="J41" s="41">
        <v>10653</v>
      </c>
      <c r="K41" s="39"/>
      <c r="L41" s="39"/>
      <c r="M41" s="39"/>
      <c r="N41" s="39"/>
      <c r="O41" s="41">
        <v>52.24</v>
      </c>
      <c r="P41" s="39"/>
      <c r="Q41" s="39"/>
    </row>
    <row r="42" spans="1:17" s="52" customFormat="1" ht="19.899999999999999" customHeight="1" x14ac:dyDescent="0.2">
      <c r="A42" s="91" t="s">
        <v>136</v>
      </c>
      <c r="B42" s="92"/>
      <c r="C42" s="92"/>
      <c r="D42" s="92"/>
      <c r="E42" s="92"/>
      <c r="F42" s="92"/>
      <c r="G42" s="92"/>
      <c r="H42" s="92"/>
      <c r="I42" s="93"/>
      <c r="J42" s="61"/>
      <c r="K42" s="62"/>
      <c r="L42" s="62"/>
      <c r="M42" s="62"/>
      <c r="N42" s="62"/>
      <c r="O42" s="61"/>
      <c r="P42" s="62"/>
      <c r="Q42" s="61"/>
    </row>
    <row r="43" spans="1:17" s="52" customFormat="1" x14ac:dyDescent="0.2">
      <c r="A43" s="88" t="s">
        <v>137</v>
      </c>
      <c r="B43" s="89"/>
      <c r="C43" s="89"/>
      <c r="D43" s="89"/>
      <c r="E43" s="89"/>
      <c r="F43" s="89"/>
      <c r="G43" s="89"/>
      <c r="H43" s="89"/>
      <c r="I43" s="90"/>
      <c r="J43" s="63">
        <f>ROUND(J41*J42,0)</f>
        <v>0</v>
      </c>
      <c r="K43" s="64"/>
      <c r="L43" s="64"/>
      <c r="M43" s="64"/>
      <c r="N43" s="64"/>
      <c r="O43" s="65"/>
      <c r="P43" s="64"/>
      <c r="Q43" s="65"/>
    </row>
    <row r="44" spans="1:17" ht="19.899999999999999" customHeight="1" x14ac:dyDescent="0.2">
      <c r="A44" s="85" t="s">
        <v>57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</row>
    <row r="45" spans="1:17" ht="75.599999999999994" customHeight="1" x14ac:dyDescent="0.2">
      <c r="A45" s="34" t="s">
        <v>58</v>
      </c>
      <c r="B45" s="35" t="s">
        <v>59</v>
      </c>
      <c r="C45" s="36" t="s">
        <v>61</v>
      </c>
      <c r="D45" s="24" t="s">
        <v>60</v>
      </c>
      <c r="E45" s="37" t="s">
        <v>62</v>
      </c>
      <c r="F45" s="38">
        <v>170.24</v>
      </c>
      <c r="G45" s="38">
        <v>167.45</v>
      </c>
      <c r="H45" s="39"/>
      <c r="I45" s="39"/>
      <c r="J45" s="39">
        <v>221</v>
      </c>
      <c r="K45" s="39">
        <v>218</v>
      </c>
      <c r="L45" s="39"/>
      <c r="M45" s="39"/>
      <c r="N45" s="39">
        <v>18.239999999999998</v>
      </c>
      <c r="O45" s="39">
        <v>23.71</v>
      </c>
      <c r="P45" s="39"/>
      <c r="Q45" s="39"/>
    </row>
    <row r="46" spans="1:17" ht="48" x14ac:dyDescent="0.2">
      <c r="A46" s="34" t="s">
        <v>63</v>
      </c>
      <c r="B46" s="35" t="s">
        <v>64</v>
      </c>
      <c r="C46" s="36" t="s">
        <v>65</v>
      </c>
      <c r="D46" s="24" t="s">
        <v>66</v>
      </c>
      <c r="E46" s="37" t="s">
        <v>67</v>
      </c>
      <c r="F46" s="38">
        <v>1.97</v>
      </c>
      <c r="G46" s="39"/>
      <c r="H46" s="39"/>
      <c r="I46" s="39"/>
      <c r="J46" s="39">
        <v>261</v>
      </c>
      <c r="K46" s="39"/>
      <c r="L46" s="39"/>
      <c r="M46" s="39"/>
      <c r="N46" s="39"/>
      <c r="O46" s="39"/>
      <c r="P46" s="39"/>
      <c r="Q46" s="39"/>
    </row>
    <row r="47" spans="1:17" ht="36" x14ac:dyDescent="0.2">
      <c r="A47" s="34" t="s">
        <v>68</v>
      </c>
      <c r="B47" s="35" t="s">
        <v>69</v>
      </c>
      <c r="C47" s="36" t="s">
        <v>70</v>
      </c>
      <c r="D47" s="24" t="s">
        <v>71</v>
      </c>
      <c r="E47" s="37" t="s">
        <v>72</v>
      </c>
      <c r="F47" s="38">
        <v>55</v>
      </c>
      <c r="G47" s="39"/>
      <c r="H47" s="39"/>
      <c r="I47" s="39"/>
      <c r="J47" s="39">
        <v>209</v>
      </c>
      <c r="K47" s="39"/>
      <c r="L47" s="39"/>
      <c r="M47" s="39"/>
      <c r="N47" s="39"/>
      <c r="O47" s="39"/>
      <c r="P47" s="39"/>
      <c r="Q47" s="39"/>
    </row>
    <row r="48" spans="1:17" ht="36" x14ac:dyDescent="0.2">
      <c r="A48" s="34" t="s">
        <v>73</v>
      </c>
      <c r="B48" s="35" t="s">
        <v>74</v>
      </c>
      <c r="C48" s="36" t="s">
        <v>75</v>
      </c>
      <c r="D48" s="24" t="s">
        <v>76</v>
      </c>
      <c r="E48" s="37" t="s">
        <v>77</v>
      </c>
      <c r="F48" s="38">
        <v>7.6</v>
      </c>
      <c r="G48" s="39"/>
      <c r="H48" s="39"/>
      <c r="I48" s="39"/>
      <c r="J48" s="39">
        <v>289</v>
      </c>
      <c r="K48" s="39"/>
      <c r="L48" s="39"/>
      <c r="M48" s="39"/>
      <c r="N48" s="39"/>
      <c r="O48" s="39"/>
      <c r="P48" s="39"/>
      <c r="Q48" s="39"/>
    </row>
    <row r="49" spans="1:17" ht="60" x14ac:dyDescent="0.2">
      <c r="A49" s="34" t="s">
        <v>78</v>
      </c>
      <c r="B49" s="35" t="s">
        <v>79</v>
      </c>
      <c r="C49" s="36" t="s">
        <v>80</v>
      </c>
      <c r="D49" s="24" t="s">
        <v>71</v>
      </c>
      <c r="E49" s="37" t="s">
        <v>72</v>
      </c>
      <c r="F49" s="38">
        <v>585.1</v>
      </c>
      <c r="G49" s="39"/>
      <c r="H49" s="39"/>
      <c r="I49" s="39"/>
      <c r="J49" s="39">
        <v>2223</v>
      </c>
      <c r="K49" s="39"/>
      <c r="L49" s="39"/>
      <c r="M49" s="39"/>
      <c r="N49" s="39"/>
      <c r="O49" s="39"/>
      <c r="P49" s="39"/>
      <c r="Q49" s="39"/>
    </row>
    <row r="50" spans="1:17" ht="31.5" x14ac:dyDescent="0.2">
      <c r="A50" s="34" t="s">
        <v>81</v>
      </c>
      <c r="B50" s="35" t="s">
        <v>82</v>
      </c>
      <c r="C50" s="36" t="s">
        <v>83</v>
      </c>
      <c r="D50" s="24" t="s">
        <v>41</v>
      </c>
      <c r="E50" s="40">
        <v>8</v>
      </c>
      <c r="F50" s="38">
        <v>6.27</v>
      </c>
      <c r="G50" s="38">
        <v>5.86</v>
      </c>
      <c r="H50" s="39"/>
      <c r="I50" s="39"/>
      <c r="J50" s="39">
        <v>50</v>
      </c>
      <c r="K50" s="39">
        <v>47</v>
      </c>
      <c r="L50" s="39"/>
      <c r="M50" s="39"/>
      <c r="N50" s="39">
        <v>0.6</v>
      </c>
      <c r="O50" s="39">
        <v>4.8</v>
      </c>
      <c r="P50" s="39"/>
      <c r="Q50" s="39"/>
    </row>
    <row r="51" spans="1:17" ht="36" x14ac:dyDescent="0.2">
      <c r="A51" s="34" t="s">
        <v>84</v>
      </c>
      <c r="B51" s="35" t="s">
        <v>85</v>
      </c>
      <c r="C51" s="36" t="s">
        <v>86</v>
      </c>
      <c r="D51" s="24" t="s">
        <v>76</v>
      </c>
      <c r="E51" s="37" t="s">
        <v>87</v>
      </c>
      <c r="F51" s="38">
        <v>132.24</v>
      </c>
      <c r="G51" s="39"/>
      <c r="H51" s="39"/>
      <c r="I51" s="39"/>
      <c r="J51" s="39">
        <v>106</v>
      </c>
      <c r="K51" s="39"/>
      <c r="L51" s="39"/>
      <c r="M51" s="39"/>
      <c r="N51" s="39"/>
      <c r="O51" s="39"/>
      <c r="P51" s="39"/>
      <c r="Q51" s="39"/>
    </row>
    <row r="52" spans="1:17" ht="79.5" x14ac:dyDescent="0.2">
      <c r="A52" s="34" t="s">
        <v>88</v>
      </c>
      <c r="B52" s="35" t="s">
        <v>89</v>
      </c>
      <c r="C52" s="36" t="s">
        <v>90</v>
      </c>
      <c r="D52" s="24" t="s">
        <v>60</v>
      </c>
      <c r="E52" s="37" t="s">
        <v>62</v>
      </c>
      <c r="F52" s="38">
        <v>64.09</v>
      </c>
      <c r="G52" s="38">
        <v>50.65</v>
      </c>
      <c r="H52" s="38">
        <v>2.17</v>
      </c>
      <c r="I52" s="38">
        <v>0.31</v>
      </c>
      <c r="J52" s="39">
        <v>83</v>
      </c>
      <c r="K52" s="39">
        <v>66</v>
      </c>
      <c r="L52" s="39">
        <v>3</v>
      </c>
      <c r="M52" s="39"/>
      <c r="N52" s="39">
        <v>5.3879999999999999</v>
      </c>
      <c r="O52" s="39">
        <v>7</v>
      </c>
      <c r="P52" s="39">
        <v>2.4E-2</v>
      </c>
      <c r="Q52" s="39">
        <v>0.03</v>
      </c>
    </row>
    <row r="53" spans="1:17" ht="36" x14ac:dyDescent="0.2">
      <c r="A53" s="34" t="s">
        <v>91</v>
      </c>
      <c r="B53" s="35" t="s">
        <v>92</v>
      </c>
      <c r="C53" s="36" t="s">
        <v>93</v>
      </c>
      <c r="D53" s="24" t="s">
        <v>94</v>
      </c>
      <c r="E53" s="37" t="s">
        <v>95</v>
      </c>
      <c r="F53" s="38">
        <v>4097.9399999999996</v>
      </c>
      <c r="G53" s="39"/>
      <c r="H53" s="39"/>
      <c r="I53" s="39"/>
      <c r="J53" s="39">
        <v>545</v>
      </c>
      <c r="K53" s="39"/>
      <c r="L53" s="39"/>
      <c r="M53" s="39"/>
      <c r="N53" s="39"/>
      <c r="O53" s="39"/>
      <c r="P53" s="39"/>
      <c r="Q53" s="39"/>
    </row>
    <row r="54" spans="1:17" ht="15" x14ac:dyDescent="0.2">
      <c r="A54" s="94" t="s">
        <v>46</v>
      </c>
      <c r="B54" s="84"/>
      <c r="C54" s="84"/>
      <c r="D54" s="84"/>
      <c r="E54" s="84"/>
      <c r="F54" s="84"/>
      <c r="G54" s="84"/>
      <c r="H54" s="84"/>
      <c r="I54" s="84"/>
      <c r="J54" s="38">
        <v>3987</v>
      </c>
      <c r="K54" s="38">
        <v>331</v>
      </c>
      <c r="L54" s="38">
        <v>3</v>
      </c>
      <c r="M54" s="39"/>
      <c r="N54" s="39"/>
      <c r="O54" s="38">
        <v>35.51</v>
      </c>
      <c r="P54" s="39"/>
      <c r="Q54" s="38">
        <v>0.03</v>
      </c>
    </row>
    <row r="55" spans="1:17" ht="15" x14ac:dyDescent="0.2">
      <c r="A55" s="94" t="s">
        <v>47</v>
      </c>
      <c r="B55" s="84"/>
      <c r="C55" s="84"/>
      <c r="D55" s="84"/>
      <c r="E55" s="84"/>
      <c r="F55" s="84"/>
      <c r="G55" s="84"/>
      <c r="H55" s="84"/>
      <c r="I55" s="84"/>
      <c r="J55" s="38">
        <v>308</v>
      </c>
      <c r="K55" s="39"/>
      <c r="L55" s="39"/>
      <c r="M55" s="39"/>
      <c r="N55" s="39"/>
      <c r="O55" s="39"/>
      <c r="P55" s="39"/>
      <c r="Q55" s="39"/>
    </row>
    <row r="56" spans="1:17" ht="15" x14ac:dyDescent="0.2">
      <c r="A56" s="94" t="s">
        <v>48</v>
      </c>
      <c r="B56" s="84"/>
      <c r="C56" s="84"/>
      <c r="D56" s="84"/>
      <c r="E56" s="84"/>
      <c r="F56" s="84"/>
      <c r="G56" s="84"/>
      <c r="H56" s="84"/>
      <c r="I56" s="84"/>
      <c r="J56" s="38">
        <v>213</v>
      </c>
      <c r="K56" s="39"/>
      <c r="L56" s="39"/>
      <c r="M56" s="39"/>
      <c r="N56" s="39"/>
      <c r="O56" s="39"/>
      <c r="P56" s="39"/>
      <c r="Q56" s="39"/>
    </row>
    <row r="57" spans="1:17" ht="15" x14ac:dyDescent="0.2">
      <c r="A57" s="83" t="s">
        <v>96</v>
      </c>
      <c r="B57" s="84"/>
      <c r="C57" s="84"/>
      <c r="D57" s="84"/>
      <c r="E57" s="84"/>
      <c r="F57" s="84"/>
      <c r="G57" s="84"/>
      <c r="H57" s="84"/>
      <c r="I57" s="84"/>
      <c r="J57" s="39"/>
      <c r="K57" s="39"/>
      <c r="L57" s="39"/>
      <c r="M57" s="39"/>
      <c r="N57" s="39"/>
      <c r="O57" s="39"/>
      <c r="P57" s="39"/>
      <c r="Q57" s="39"/>
    </row>
    <row r="58" spans="1:17" ht="15" x14ac:dyDescent="0.2">
      <c r="A58" s="94" t="s">
        <v>50</v>
      </c>
      <c r="B58" s="84"/>
      <c r="C58" s="84"/>
      <c r="D58" s="84"/>
      <c r="E58" s="84"/>
      <c r="F58" s="84"/>
      <c r="G58" s="84"/>
      <c r="H58" s="84"/>
      <c r="I58" s="84"/>
      <c r="J58" s="38">
        <v>40122</v>
      </c>
      <c r="K58" s="39"/>
      <c r="L58" s="39"/>
      <c r="M58" s="39"/>
      <c r="N58" s="39"/>
      <c r="O58" s="38">
        <v>35.51</v>
      </c>
      <c r="P58" s="39"/>
      <c r="Q58" s="38">
        <v>0.03</v>
      </c>
    </row>
    <row r="59" spans="1:17" ht="15" x14ac:dyDescent="0.2">
      <c r="A59" s="94" t="s">
        <v>52</v>
      </c>
      <c r="B59" s="84"/>
      <c r="C59" s="84"/>
      <c r="D59" s="84"/>
      <c r="E59" s="84"/>
      <c r="F59" s="84"/>
      <c r="G59" s="84"/>
      <c r="H59" s="84"/>
      <c r="I59" s="84"/>
      <c r="J59" s="39"/>
      <c r="K59" s="39"/>
      <c r="L59" s="39"/>
      <c r="M59" s="39"/>
      <c r="N59" s="39"/>
      <c r="O59" s="39"/>
      <c r="P59" s="39"/>
      <c r="Q59" s="39"/>
    </row>
    <row r="60" spans="1:17" ht="15" x14ac:dyDescent="0.2">
      <c r="A60" s="94" t="s">
        <v>97</v>
      </c>
      <c r="B60" s="84"/>
      <c r="C60" s="84"/>
      <c r="D60" s="84"/>
      <c r="E60" s="84"/>
      <c r="F60" s="84"/>
      <c r="G60" s="84"/>
      <c r="H60" s="84"/>
      <c r="I60" s="84"/>
      <c r="J60" s="38">
        <v>3653</v>
      </c>
      <c r="K60" s="39"/>
      <c r="L60" s="39"/>
      <c r="M60" s="39"/>
      <c r="N60" s="39"/>
      <c r="O60" s="39"/>
      <c r="P60" s="39"/>
      <c r="Q60" s="39"/>
    </row>
    <row r="61" spans="1:17" ht="15" x14ac:dyDescent="0.2">
      <c r="A61" s="94" t="s">
        <v>98</v>
      </c>
      <c r="B61" s="84"/>
      <c r="C61" s="84"/>
      <c r="D61" s="84"/>
      <c r="E61" s="84"/>
      <c r="F61" s="84"/>
      <c r="G61" s="84"/>
      <c r="H61" s="84"/>
      <c r="I61" s="84"/>
      <c r="J61" s="38">
        <v>3</v>
      </c>
      <c r="K61" s="39"/>
      <c r="L61" s="39"/>
      <c r="M61" s="39"/>
      <c r="N61" s="39"/>
      <c r="O61" s="39"/>
      <c r="P61" s="39"/>
      <c r="Q61" s="39"/>
    </row>
    <row r="62" spans="1:17" ht="15" x14ac:dyDescent="0.2">
      <c r="A62" s="94" t="s">
        <v>53</v>
      </c>
      <c r="B62" s="84"/>
      <c r="C62" s="84"/>
      <c r="D62" s="84"/>
      <c r="E62" s="84"/>
      <c r="F62" s="84"/>
      <c r="G62" s="84"/>
      <c r="H62" s="84"/>
      <c r="I62" s="84"/>
      <c r="J62" s="38">
        <v>331</v>
      </c>
      <c r="K62" s="39"/>
      <c r="L62" s="39"/>
      <c r="M62" s="39"/>
      <c r="N62" s="39"/>
      <c r="O62" s="39"/>
      <c r="P62" s="39"/>
      <c r="Q62" s="39"/>
    </row>
    <row r="63" spans="1:17" ht="15" x14ac:dyDescent="0.2">
      <c r="A63" s="94" t="s">
        <v>54</v>
      </c>
      <c r="B63" s="84"/>
      <c r="C63" s="84"/>
      <c r="D63" s="84"/>
      <c r="E63" s="84"/>
      <c r="F63" s="84"/>
      <c r="G63" s="84"/>
      <c r="H63" s="84"/>
      <c r="I63" s="84"/>
      <c r="J63" s="38">
        <v>308</v>
      </c>
      <c r="K63" s="39"/>
      <c r="L63" s="39"/>
      <c r="M63" s="39"/>
      <c r="N63" s="39"/>
      <c r="O63" s="39"/>
      <c r="P63" s="39"/>
      <c r="Q63" s="39"/>
    </row>
    <row r="64" spans="1:17" ht="15" x14ac:dyDescent="0.2">
      <c r="A64" s="94" t="s">
        <v>55</v>
      </c>
      <c r="B64" s="84"/>
      <c r="C64" s="84"/>
      <c r="D64" s="84"/>
      <c r="E64" s="84"/>
      <c r="F64" s="84"/>
      <c r="G64" s="84"/>
      <c r="H64" s="84"/>
      <c r="I64" s="84"/>
      <c r="J64" s="38">
        <v>213</v>
      </c>
      <c r="K64" s="39"/>
      <c r="L64" s="39"/>
      <c r="M64" s="39"/>
      <c r="N64" s="39"/>
      <c r="O64" s="39"/>
      <c r="P64" s="39"/>
      <c r="Q64" s="39"/>
    </row>
    <row r="65" spans="1:17" ht="15" x14ac:dyDescent="0.2">
      <c r="A65" s="83" t="s">
        <v>99</v>
      </c>
      <c r="B65" s="84"/>
      <c r="C65" s="84"/>
      <c r="D65" s="84"/>
      <c r="E65" s="84"/>
      <c r="F65" s="84"/>
      <c r="G65" s="84"/>
      <c r="H65" s="84"/>
      <c r="I65" s="84"/>
      <c r="J65" s="41">
        <v>40122</v>
      </c>
      <c r="K65" s="39"/>
      <c r="L65" s="39"/>
      <c r="M65" s="39"/>
      <c r="N65" s="39"/>
      <c r="O65" s="41">
        <v>35.51</v>
      </c>
      <c r="P65" s="39"/>
      <c r="Q65" s="41">
        <v>0.03</v>
      </c>
    </row>
    <row r="66" spans="1:17" s="60" customFormat="1" ht="13.15" customHeight="1" x14ac:dyDescent="0.2">
      <c r="A66" s="91" t="s">
        <v>136</v>
      </c>
      <c r="B66" s="92"/>
      <c r="C66" s="92"/>
      <c r="D66" s="92"/>
      <c r="E66" s="92"/>
      <c r="F66" s="92"/>
      <c r="G66" s="92"/>
      <c r="H66" s="92"/>
      <c r="I66" s="93"/>
      <c r="J66" s="61">
        <f>J42</f>
        <v>0</v>
      </c>
      <c r="K66" s="62"/>
      <c r="L66" s="62"/>
      <c r="M66" s="62"/>
      <c r="N66" s="62"/>
      <c r="O66" s="61"/>
      <c r="P66" s="62"/>
      <c r="Q66" s="61"/>
    </row>
    <row r="67" spans="1:17" s="60" customFormat="1" ht="13.15" customHeight="1" x14ac:dyDescent="0.2">
      <c r="A67" s="88" t="s">
        <v>138</v>
      </c>
      <c r="B67" s="89"/>
      <c r="C67" s="89"/>
      <c r="D67" s="89"/>
      <c r="E67" s="89"/>
      <c r="F67" s="89"/>
      <c r="G67" s="89"/>
      <c r="H67" s="89"/>
      <c r="I67" s="90"/>
      <c r="J67" s="63">
        <f>ROUND(J65*J66,0)</f>
        <v>0</v>
      </c>
      <c r="K67" s="64"/>
      <c r="L67" s="64"/>
      <c r="M67" s="64"/>
      <c r="N67" s="64"/>
      <c r="O67" s="65"/>
      <c r="P67" s="64"/>
      <c r="Q67" s="65"/>
    </row>
    <row r="68" spans="1:17" ht="19.899999999999999" customHeight="1" x14ac:dyDescent="0.2">
      <c r="A68" s="85" t="s">
        <v>100</v>
      </c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</row>
    <row r="69" spans="1:17" ht="55.5" x14ac:dyDescent="0.2">
      <c r="A69" s="34" t="s">
        <v>101</v>
      </c>
      <c r="B69" s="35" t="s">
        <v>40</v>
      </c>
      <c r="C69" s="36" t="s">
        <v>102</v>
      </c>
      <c r="D69" s="24" t="s">
        <v>41</v>
      </c>
      <c r="E69" s="40">
        <v>17</v>
      </c>
      <c r="F69" s="38">
        <v>34.4</v>
      </c>
      <c r="G69" s="38">
        <v>21.77</v>
      </c>
      <c r="H69" s="39"/>
      <c r="I69" s="39"/>
      <c r="J69" s="39">
        <v>585</v>
      </c>
      <c r="K69" s="39">
        <v>370</v>
      </c>
      <c r="L69" s="39"/>
      <c r="M69" s="39"/>
      <c r="N69" s="39">
        <v>2.4</v>
      </c>
      <c r="O69" s="39">
        <v>40.799999999999997</v>
      </c>
      <c r="P69" s="39"/>
      <c r="Q69" s="39"/>
    </row>
    <row r="70" spans="1:17" ht="43.5" x14ac:dyDescent="0.2">
      <c r="A70" s="34" t="s">
        <v>103</v>
      </c>
      <c r="B70" s="35" t="s">
        <v>44</v>
      </c>
      <c r="C70" s="36" t="s">
        <v>104</v>
      </c>
      <c r="D70" s="24" t="s">
        <v>41</v>
      </c>
      <c r="E70" s="40">
        <v>4</v>
      </c>
      <c r="F70" s="38">
        <v>25.5</v>
      </c>
      <c r="G70" s="38">
        <v>23.09</v>
      </c>
      <c r="H70" s="39"/>
      <c r="I70" s="39"/>
      <c r="J70" s="39">
        <v>102</v>
      </c>
      <c r="K70" s="39">
        <v>92</v>
      </c>
      <c r="L70" s="39"/>
      <c r="M70" s="39"/>
      <c r="N70" s="39">
        <v>2.4</v>
      </c>
      <c r="O70" s="39">
        <v>9.6</v>
      </c>
      <c r="P70" s="39"/>
      <c r="Q70" s="39"/>
    </row>
    <row r="71" spans="1:17" ht="15" x14ac:dyDescent="0.2">
      <c r="A71" s="94" t="s">
        <v>46</v>
      </c>
      <c r="B71" s="84"/>
      <c r="C71" s="84"/>
      <c r="D71" s="84"/>
      <c r="E71" s="84"/>
      <c r="F71" s="84"/>
      <c r="G71" s="84"/>
      <c r="H71" s="84"/>
      <c r="I71" s="84"/>
      <c r="J71" s="38">
        <v>687</v>
      </c>
      <c r="K71" s="38">
        <v>462</v>
      </c>
      <c r="L71" s="39"/>
      <c r="M71" s="39"/>
      <c r="N71" s="39"/>
      <c r="O71" s="38">
        <v>50.4</v>
      </c>
      <c r="P71" s="39"/>
      <c r="Q71" s="39"/>
    </row>
    <row r="72" spans="1:17" ht="15" x14ac:dyDescent="0.2">
      <c r="A72" s="94" t="s">
        <v>47</v>
      </c>
      <c r="B72" s="84"/>
      <c r="C72" s="84"/>
      <c r="D72" s="84"/>
      <c r="E72" s="84"/>
      <c r="F72" s="84"/>
      <c r="G72" s="84"/>
      <c r="H72" s="84"/>
      <c r="I72" s="84"/>
      <c r="J72" s="38">
        <v>425</v>
      </c>
      <c r="K72" s="39"/>
      <c r="L72" s="39"/>
      <c r="M72" s="39"/>
      <c r="N72" s="39"/>
      <c r="O72" s="39"/>
      <c r="P72" s="39"/>
      <c r="Q72" s="39"/>
    </row>
    <row r="73" spans="1:17" ht="15" x14ac:dyDescent="0.2">
      <c r="A73" s="94" t="s">
        <v>48</v>
      </c>
      <c r="B73" s="84"/>
      <c r="C73" s="84"/>
      <c r="D73" s="84"/>
      <c r="E73" s="84"/>
      <c r="F73" s="84"/>
      <c r="G73" s="84"/>
      <c r="H73" s="84"/>
      <c r="I73" s="84"/>
      <c r="J73" s="38">
        <v>300</v>
      </c>
      <c r="K73" s="39"/>
      <c r="L73" s="39"/>
      <c r="M73" s="39"/>
      <c r="N73" s="39"/>
      <c r="O73" s="39"/>
      <c r="P73" s="39"/>
      <c r="Q73" s="39"/>
    </row>
    <row r="74" spans="1:17" ht="15" x14ac:dyDescent="0.2">
      <c r="A74" s="83" t="s">
        <v>105</v>
      </c>
      <c r="B74" s="84"/>
      <c r="C74" s="84"/>
      <c r="D74" s="84"/>
      <c r="E74" s="84"/>
      <c r="F74" s="84"/>
      <c r="G74" s="84"/>
      <c r="H74" s="84"/>
      <c r="I74" s="84"/>
      <c r="J74" s="39"/>
      <c r="K74" s="39"/>
      <c r="L74" s="39"/>
      <c r="M74" s="39"/>
      <c r="N74" s="39"/>
      <c r="O74" s="39"/>
      <c r="P74" s="39"/>
      <c r="Q74" s="39"/>
    </row>
    <row r="75" spans="1:17" ht="15" x14ac:dyDescent="0.2">
      <c r="A75" s="94" t="s">
        <v>50</v>
      </c>
      <c r="B75" s="84"/>
      <c r="C75" s="84"/>
      <c r="D75" s="84"/>
      <c r="E75" s="84"/>
      <c r="F75" s="84"/>
      <c r="G75" s="84"/>
      <c r="H75" s="84"/>
      <c r="I75" s="84"/>
      <c r="J75" s="38">
        <v>1412</v>
      </c>
      <c r="K75" s="39"/>
      <c r="L75" s="39"/>
      <c r="M75" s="39"/>
      <c r="N75" s="39"/>
      <c r="O75" s="38">
        <v>50.4</v>
      </c>
      <c r="P75" s="39"/>
      <c r="Q75" s="39"/>
    </row>
    <row r="76" spans="1:17" ht="15" x14ac:dyDescent="0.2">
      <c r="A76" s="94" t="s">
        <v>51</v>
      </c>
      <c r="B76" s="84"/>
      <c r="C76" s="84"/>
      <c r="D76" s="84"/>
      <c r="E76" s="84"/>
      <c r="F76" s="84"/>
      <c r="G76" s="84"/>
      <c r="H76" s="84"/>
      <c r="I76" s="84"/>
      <c r="J76" s="38">
        <v>12567</v>
      </c>
      <c r="K76" s="39"/>
      <c r="L76" s="39"/>
      <c r="M76" s="39"/>
      <c r="N76" s="39"/>
      <c r="O76" s="38">
        <v>50.4</v>
      </c>
      <c r="P76" s="39"/>
      <c r="Q76" s="39"/>
    </row>
    <row r="77" spans="1:17" ht="15" x14ac:dyDescent="0.2">
      <c r="A77" s="94" t="s">
        <v>52</v>
      </c>
      <c r="B77" s="84"/>
      <c r="C77" s="84"/>
      <c r="D77" s="84"/>
      <c r="E77" s="84"/>
      <c r="F77" s="84"/>
      <c r="G77" s="84"/>
      <c r="H77" s="84"/>
      <c r="I77" s="84"/>
      <c r="J77" s="39"/>
      <c r="K77" s="39"/>
      <c r="L77" s="39"/>
      <c r="M77" s="39"/>
      <c r="N77" s="39"/>
      <c r="O77" s="39"/>
      <c r="P77" s="39"/>
      <c r="Q77" s="39"/>
    </row>
    <row r="78" spans="1:17" ht="15" x14ac:dyDescent="0.2">
      <c r="A78" s="94" t="s">
        <v>97</v>
      </c>
      <c r="B78" s="84"/>
      <c r="C78" s="84"/>
      <c r="D78" s="84"/>
      <c r="E78" s="84"/>
      <c r="F78" s="84"/>
      <c r="G78" s="84"/>
      <c r="H78" s="84"/>
      <c r="I78" s="84"/>
      <c r="J78" s="38">
        <v>225</v>
      </c>
      <c r="K78" s="39"/>
      <c r="L78" s="39"/>
      <c r="M78" s="39"/>
      <c r="N78" s="39"/>
      <c r="O78" s="39"/>
      <c r="P78" s="39"/>
      <c r="Q78" s="39"/>
    </row>
    <row r="79" spans="1:17" ht="15" x14ac:dyDescent="0.2">
      <c r="A79" s="94" t="s">
        <v>53</v>
      </c>
      <c r="B79" s="84"/>
      <c r="C79" s="84"/>
      <c r="D79" s="84"/>
      <c r="E79" s="84"/>
      <c r="F79" s="84"/>
      <c r="G79" s="84"/>
      <c r="H79" s="84"/>
      <c r="I79" s="84"/>
      <c r="J79" s="38">
        <v>462</v>
      </c>
      <c r="K79" s="39"/>
      <c r="L79" s="39"/>
      <c r="M79" s="39"/>
      <c r="N79" s="39"/>
      <c r="O79" s="39"/>
      <c r="P79" s="39"/>
      <c r="Q79" s="39"/>
    </row>
    <row r="80" spans="1:17" ht="15" x14ac:dyDescent="0.2">
      <c r="A80" s="94" t="s">
        <v>54</v>
      </c>
      <c r="B80" s="84"/>
      <c r="C80" s="84"/>
      <c r="D80" s="84"/>
      <c r="E80" s="84"/>
      <c r="F80" s="84"/>
      <c r="G80" s="84"/>
      <c r="H80" s="84"/>
      <c r="I80" s="84"/>
      <c r="J80" s="38">
        <v>425</v>
      </c>
      <c r="K80" s="39"/>
      <c r="L80" s="39"/>
      <c r="M80" s="39"/>
      <c r="N80" s="39"/>
      <c r="O80" s="39"/>
      <c r="P80" s="39"/>
      <c r="Q80" s="39"/>
    </row>
    <row r="81" spans="1:17" ht="15" x14ac:dyDescent="0.2">
      <c r="A81" s="94" t="s">
        <v>55</v>
      </c>
      <c r="B81" s="84"/>
      <c r="C81" s="84"/>
      <c r="D81" s="84"/>
      <c r="E81" s="84"/>
      <c r="F81" s="84"/>
      <c r="G81" s="84"/>
      <c r="H81" s="84"/>
      <c r="I81" s="84"/>
      <c r="J81" s="38">
        <v>300</v>
      </c>
      <c r="K81" s="39"/>
      <c r="L81" s="39"/>
      <c r="M81" s="39"/>
      <c r="N81" s="39"/>
      <c r="O81" s="39"/>
      <c r="P81" s="39"/>
      <c r="Q81" s="39"/>
    </row>
    <row r="82" spans="1:17" ht="15" x14ac:dyDescent="0.2">
      <c r="A82" s="83" t="s">
        <v>106</v>
      </c>
      <c r="B82" s="84"/>
      <c r="C82" s="84"/>
      <c r="D82" s="84"/>
      <c r="E82" s="84"/>
      <c r="F82" s="84"/>
      <c r="G82" s="84"/>
      <c r="H82" s="84"/>
      <c r="I82" s="84"/>
      <c r="J82" s="41">
        <v>12567</v>
      </c>
      <c r="K82" s="39"/>
      <c r="L82" s="39"/>
      <c r="M82" s="39"/>
      <c r="N82" s="39"/>
      <c r="O82" s="41">
        <v>50.4</v>
      </c>
      <c r="P82" s="39"/>
      <c r="Q82" s="39"/>
    </row>
    <row r="83" spans="1:17" s="60" customFormat="1" x14ac:dyDescent="0.2">
      <c r="A83" s="91" t="s">
        <v>136</v>
      </c>
      <c r="B83" s="92"/>
      <c r="C83" s="92"/>
      <c r="D83" s="92"/>
      <c r="E83" s="92"/>
      <c r="F83" s="92"/>
      <c r="G83" s="92"/>
      <c r="H83" s="92"/>
      <c r="I83" s="93"/>
      <c r="J83" s="61">
        <f>J42</f>
        <v>0</v>
      </c>
      <c r="K83" s="62"/>
      <c r="L83" s="62"/>
      <c r="M83" s="62"/>
      <c r="N83" s="62"/>
      <c r="O83" s="61"/>
      <c r="P83" s="62"/>
      <c r="Q83" s="61"/>
    </row>
    <row r="84" spans="1:17" s="60" customFormat="1" x14ac:dyDescent="0.2">
      <c r="A84" s="88" t="s">
        <v>139</v>
      </c>
      <c r="B84" s="89"/>
      <c r="C84" s="89"/>
      <c r="D84" s="89"/>
      <c r="E84" s="89"/>
      <c r="F84" s="89"/>
      <c r="G84" s="89"/>
      <c r="H84" s="89"/>
      <c r="I84" s="90"/>
      <c r="J84" s="63">
        <f>ROUND(J82*J83,0)</f>
        <v>0</v>
      </c>
      <c r="K84" s="64"/>
      <c r="L84" s="64"/>
      <c r="M84" s="64"/>
      <c r="N84" s="64"/>
      <c r="O84" s="65"/>
      <c r="P84" s="64"/>
      <c r="Q84" s="65"/>
    </row>
    <row r="85" spans="1:17" ht="19.899999999999999" customHeight="1" x14ac:dyDescent="0.2">
      <c r="A85" s="85" t="s">
        <v>107</v>
      </c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</row>
    <row r="86" spans="1:17" ht="24" x14ac:dyDescent="0.2">
      <c r="A86" s="42" t="s">
        <v>111</v>
      </c>
      <c r="B86" s="35" t="s">
        <v>108</v>
      </c>
      <c r="C86" s="43" t="s">
        <v>109</v>
      </c>
      <c r="D86" s="44" t="s">
        <v>110</v>
      </c>
      <c r="E86" s="45">
        <v>17</v>
      </c>
      <c r="F86" s="62"/>
      <c r="G86" s="39"/>
      <c r="H86" s="39"/>
      <c r="I86" s="39"/>
      <c r="J86" s="66">
        <f>ROUND(E86*F86,0)</f>
        <v>0</v>
      </c>
      <c r="K86" s="39"/>
      <c r="L86" s="39"/>
      <c r="M86" s="39"/>
      <c r="N86" s="39"/>
      <c r="O86" s="39"/>
      <c r="P86" s="39"/>
      <c r="Q86" s="39"/>
    </row>
    <row r="87" spans="1:17" ht="24" x14ac:dyDescent="0.2">
      <c r="A87" s="42" t="s">
        <v>113</v>
      </c>
      <c r="B87" s="35" t="s">
        <v>108</v>
      </c>
      <c r="C87" s="43" t="s">
        <v>112</v>
      </c>
      <c r="D87" s="44" t="s">
        <v>110</v>
      </c>
      <c r="E87" s="45">
        <v>4</v>
      </c>
      <c r="F87" s="62"/>
      <c r="G87" s="39"/>
      <c r="H87" s="39"/>
      <c r="I87" s="39"/>
      <c r="J87" s="66">
        <f>ROUND(E87*F87,0)</f>
        <v>0</v>
      </c>
      <c r="K87" s="39"/>
      <c r="L87" s="39"/>
      <c r="M87" s="39"/>
      <c r="N87" s="39"/>
      <c r="O87" s="39"/>
      <c r="P87" s="39"/>
      <c r="Q87" s="39"/>
    </row>
    <row r="88" spans="1:17" ht="18" customHeight="1" x14ac:dyDescent="0.2">
      <c r="A88" s="77" t="s">
        <v>114</v>
      </c>
      <c r="B88" s="79"/>
      <c r="C88" s="79"/>
      <c r="D88" s="79"/>
      <c r="E88" s="79"/>
      <c r="F88" s="79"/>
      <c r="G88" s="79"/>
      <c r="H88" s="79"/>
      <c r="I88" s="79"/>
      <c r="J88" s="67">
        <f>SUM(J86:J87)</f>
        <v>0</v>
      </c>
      <c r="K88" s="64"/>
      <c r="L88" s="64"/>
      <c r="M88" s="64"/>
      <c r="N88" s="64"/>
      <c r="O88" s="64"/>
      <c r="P88" s="64"/>
      <c r="Q88" s="64"/>
    </row>
    <row r="89" spans="1:17" ht="19.899999999999999" customHeight="1" x14ac:dyDescent="0.2">
      <c r="A89" s="85" t="s">
        <v>115</v>
      </c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</row>
    <row r="90" spans="1:17" ht="55.5" x14ac:dyDescent="0.2">
      <c r="A90" s="34" t="s">
        <v>116</v>
      </c>
      <c r="B90" s="35" t="s">
        <v>117</v>
      </c>
      <c r="C90" s="36" t="s">
        <v>119</v>
      </c>
      <c r="D90" s="24" t="s">
        <v>118</v>
      </c>
      <c r="E90" s="37" t="s">
        <v>120</v>
      </c>
      <c r="F90" s="38">
        <v>105.1</v>
      </c>
      <c r="G90" s="38">
        <v>105.1</v>
      </c>
      <c r="H90" s="39"/>
      <c r="I90" s="39"/>
      <c r="J90" s="39">
        <v>21</v>
      </c>
      <c r="K90" s="39">
        <v>21</v>
      </c>
      <c r="L90" s="39"/>
      <c r="M90" s="39"/>
      <c r="N90" s="39">
        <v>12.4236</v>
      </c>
      <c r="O90" s="39">
        <v>2.48</v>
      </c>
      <c r="P90" s="39"/>
      <c r="Q90" s="39"/>
    </row>
    <row r="91" spans="1:17" ht="55.5" x14ac:dyDescent="0.2">
      <c r="A91" s="34" t="s">
        <v>121</v>
      </c>
      <c r="B91" s="35" t="s">
        <v>122</v>
      </c>
      <c r="C91" s="36" t="s">
        <v>123</v>
      </c>
      <c r="D91" s="24" t="s">
        <v>118</v>
      </c>
      <c r="E91" s="37" t="s">
        <v>120</v>
      </c>
      <c r="F91" s="38">
        <v>463.62</v>
      </c>
      <c r="G91" s="38">
        <v>346.72</v>
      </c>
      <c r="H91" s="38">
        <v>116.9</v>
      </c>
      <c r="I91" s="38">
        <v>22.82</v>
      </c>
      <c r="J91" s="39">
        <v>93</v>
      </c>
      <c r="K91" s="39">
        <v>70</v>
      </c>
      <c r="L91" s="39">
        <v>23</v>
      </c>
      <c r="M91" s="39">
        <v>5</v>
      </c>
      <c r="N91" s="39">
        <v>36.885599999999997</v>
      </c>
      <c r="O91" s="39">
        <v>7.38</v>
      </c>
      <c r="P91" s="39">
        <v>1.9224000000000001</v>
      </c>
      <c r="Q91" s="39">
        <v>0.38</v>
      </c>
    </row>
    <row r="92" spans="1:17" ht="15" x14ac:dyDescent="0.2">
      <c r="A92" s="94" t="s">
        <v>46</v>
      </c>
      <c r="B92" s="84"/>
      <c r="C92" s="84"/>
      <c r="D92" s="84"/>
      <c r="E92" s="84"/>
      <c r="F92" s="84"/>
      <c r="G92" s="84"/>
      <c r="H92" s="84"/>
      <c r="I92" s="84"/>
      <c r="J92" s="38">
        <v>114</v>
      </c>
      <c r="K92" s="38">
        <v>91</v>
      </c>
      <c r="L92" s="38">
        <v>23</v>
      </c>
      <c r="M92" s="38">
        <v>5</v>
      </c>
      <c r="N92" s="39"/>
      <c r="O92" s="38">
        <v>9.86</v>
      </c>
      <c r="P92" s="39"/>
      <c r="Q92" s="38">
        <v>0.38</v>
      </c>
    </row>
    <row r="93" spans="1:17" ht="15" x14ac:dyDescent="0.2">
      <c r="A93" s="94" t="s">
        <v>47</v>
      </c>
      <c r="B93" s="84"/>
      <c r="C93" s="84"/>
      <c r="D93" s="84"/>
      <c r="E93" s="84"/>
      <c r="F93" s="84"/>
      <c r="G93" s="84"/>
      <c r="H93" s="84"/>
      <c r="I93" s="84"/>
      <c r="J93" s="38">
        <v>87</v>
      </c>
      <c r="K93" s="39"/>
      <c r="L93" s="39"/>
      <c r="M93" s="39"/>
      <c r="N93" s="39"/>
      <c r="O93" s="39"/>
      <c r="P93" s="39"/>
      <c r="Q93" s="39"/>
    </row>
    <row r="94" spans="1:17" ht="15" x14ac:dyDescent="0.2">
      <c r="A94" s="94" t="s">
        <v>48</v>
      </c>
      <c r="B94" s="84"/>
      <c r="C94" s="84"/>
      <c r="D94" s="84"/>
      <c r="E94" s="84"/>
      <c r="F94" s="84"/>
      <c r="G94" s="84"/>
      <c r="H94" s="84"/>
      <c r="I94" s="84"/>
      <c r="J94" s="38">
        <v>46</v>
      </c>
      <c r="K94" s="39"/>
      <c r="L94" s="39"/>
      <c r="M94" s="39"/>
      <c r="N94" s="39"/>
      <c r="O94" s="39"/>
      <c r="P94" s="39"/>
      <c r="Q94" s="39"/>
    </row>
    <row r="95" spans="1:17" ht="15" x14ac:dyDescent="0.2">
      <c r="A95" s="83" t="s">
        <v>124</v>
      </c>
      <c r="B95" s="84"/>
      <c r="C95" s="84"/>
      <c r="D95" s="84"/>
      <c r="E95" s="84"/>
      <c r="F95" s="84"/>
      <c r="G95" s="84"/>
      <c r="H95" s="84"/>
      <c r="I95" s="84"/>
      <c r="J95" s="39"/>
      <c r="K95" s="39"/>
      <c r="L95" s="39"/>
      <c r="M95" s="39"/>
      <c r="N95" s="39"/>
      <c r="O95" s="39"/>
      <c r="P95" s="39"/>
      <c r="Q95" s="39"/>
    </row>
    <row r="96" spans="1:17" ht="15" x14ac:dyDescent="0.2">
      <c r="A96" s="94" t="s">
        <v>50</v>
      </c>
      <c r="B96" s="84"/>
      <c r="C96" s="84"/>
      <c r="D96" s="84"/>
      <c r="E96" s="84"/>
      <c r="F96" s="84"/>
      <c r="G96" s="84"/>
      <c r="H96" s="84"/>
      <c r="I96" s="84"/>
      <c r="J96" s="38">
        <v>247</v>
      </c>
      <c r="K96" s="39"/>
      <c r="L96" s="39"/>
      <c r="M96" s="39"/>
      <c r="N96" s="39"/>
      <c r="O96" s="38">
        <v>9.86</v>
      </c>
      <c r="P96" s="39"/>
      <c r="Q96" s="38">
        <v>0.38</v>
      </c>
    </row>
    <row r="97" spans="1:17" ht="30.6" customHeight="1" x14ac:dyDescent="0.2">
      <c r="A97" s="94" t="s">
        <v>51</v>
      </c>
      <c r="B97" s="84"/>
      <c r="C97" s="84"/>
      <c r="D97" s="84"/>
      <c r="E97" s="84"/>
      <c r="F97" s="84"/>
      <c r="G97" s="84"/>
      <c r="H97" s="84"/>
      <c r="I97" s="84"/>
      <c r="J97" s="38">
        <v>2198</v>
      </c>
      <c r="K97" s="39"/>
      <c r="L97" s="39"/>
      <c r="M97" s="39"/>
      <c r="N97" s="39"/>
      <c r="O97" s="38">
        <v>9.86</v>
      </c>
      <c r="P97" s="39"/>
      <c r="Q97" s="38">
        <v>0.38</v>
      </c>
    </row>
    <row r="98" spans="1:17" ht="15" x14ac:dyDescent="0.2">
      <c r="A98" s="94" t="s">
        <v>52</v>
      </c>
      <c r="B98" s="84"/>
      <c r="C98" s="84"/>
      <c r="D98" s="84"/>
      <c r="E98" s="84"/>
      <c r="F98" s="84"/>
      <c r="G98" s="84"/>
      <c r="H98" s="84"/>
      <c r="I98" s="84"/>
      <c r="J98" s="39"/>
      <c r="K98" s="39"/>
      <c r="L98" s="39"/>
      <c r="M98" s="39"/>
      <c r="N98" s="39"/>
      <c r="O98" s="39"/>
      <c r="P98" s="39"/>
      <c r="Q98" s="39"/>
    </row>
    <row r="99" spans="1:17" ht="15" x14ac:dyDescent="0.2">
      <c r="A99" s="94" t="s">
        <v>98</v>
      </c>
      <c r="B99" s="84"/>
      <c r="C99" s="84"/>
      <c r="D99" s="84"/>
      <c r="E99" s="84"/>
      <c r="F99" s="84"/>
      <c r="G99" s="84"/>
      <c r="H99" s="84"/>
      <c r="I99" s="84"/>
      <c r="J99" s="38">
        <v>23</v>
      </c>
      <c r="K99" s="39"/>
      <c r="L99" s="39"/>
      <c r="M99" s="39"/>
      <c r="N99" s="39"/>
      <c r="O99" s="39"/>
      <c r="P99" s="39"/>
      <c r="Q99" s="39"/>
    </row>
    <row r="100" spans="1:17" ht="15" x14ac:dyDescent="0.2">
      <c r="A100" s="94" t="s">
        <v>53</v>
      </c>
      <c r="B100" s="84"/>
      <c r="C100" s="84"/>
      <c r="D100" s="84"/>
      <c r="E100" s="84"/>
      <c r="F100" s="84"/>
      <c r="G100" s="84"/>
      <c r="H100" s="84"/>
      <c r="I100" s="84"/>
      <c r="J100" s="38">
        <v>96</v>
      </c>
      <c r="K100" s="39"/>
      <c r="L100" s="39"/>
      <c r="M100" s="39"/>
      <c r="N100" s="39"/>
      <c r="O100" s="39"/>
      <c r="P100" s="39"/>
      <c r="Q100" s="39"/>
    </row>
    <row r="101" spans="1:17" ht="15" x14ac:dyDescent="0.2">
      <c r="A101" s="94" t="s">
        <v>54</v>
      </c>
      <c r="B101" s="84"/>
      <c r="C101" s="84"/>
      <c r="D101" s="84"/>
      <c r="E101" s="84"/>
      <c r="F101" s="84"/>
      <c r="G101" s="84"/>
      <c r="H101" s="84"/>
      <c r="I101" s="84"/>
      <c r="J101" s="38">
        <v>87</v>
      </c>
      <c r="K101" s="39"/>
      <c r="L101" s="39"/>
      <c r="M101" s="39"/>
      <c r="N101" s="39"/>
      <c r="O101" s="39"/>
      <c r="P101" s="39"/>
      <c r="Q101" s="39"/>
    </row>
    <row r="102" spans="1:17" ht="15" x14ac:dyDescent="0.2">
      <c r="A102" s="94" t="s">
        <v>55</v>
      </c>
      <c r="B102" s="84"/>
      <c r="C102" s="84"/>
      <c r="D102" s="84"/>
      <c r="E102" s="84"/>
      <c r="F102" s="84"/>
      <c r="G102" s="84"/>
      <c r="H102" s="84"/>
      <c r="I102" s="84"/>
      <c r="J102" s="38">
        <v>46</v>
      </c>
      <c r="K102" s="39"/>
      <c r="L102" s="39"/>
      <c r="M102" s="39"/>
      <c r="N102" s="39"/>
      <c r="O102" s="39"/>
      <c r="P102" s="39"/>
      <c r="Q102" s="39"/>
    </row>
    <row r="103" spans="1:17" ht="16.899999999999999" customHeight="1" x14ac:dyDescent="0.2">
      <c r="A103" s="83" t="s">
        <v>125</v>
      </c>
      <c r="B103" s="84"/>
      <c r="C103" s="84"/>
      <c r="D103" s="84"/>
      <c r="E103" s="84"/>
      <c r="F103" s="84"/>
      <c r="G103" s="84"/>
      <c r="H103" s="84"/>
      <c r="I103" s="84"/>
      <c r="J103" s="41">
        <v>2198</v>
      </c>
      <c r="K103" s="39"/>
      <c r="L103" s="39"/>
      <c r="M103" s="39"/>
      <c r="N103" s="39"/>
      <c r="O103" s="41">
        <v>9.86</v>
      </c>
      <c r="P103" s="39"/>
      <c r="Q103" s="41">
        <v>0.38</v>
      </c>
    </row>
    <row r="104" spans="1:17" s="60" customFormat="1" ht="18.600000000000001" customHeight="1" x14ac:dyDescent="0.2">
      <c r="A104" s="91" t="s">
        <v>136</v>
      </c>
      <c r="B104" s="92"/>
      <c r="C104" s="92"/>
      <c r="D104" s="92"/>
      <c r="E104" s="92"/>
      <c r="F104" s="92"/>
      <c r="G104" s="92"/>
      <c r="H104" s="92"/>
      <c r="I104" s="93"/>
      <c r="J104" s="61">
        <f>J42</f>
        <v>0</v>
      </c>
      <c r="K104" s="62"/>
      <c r="L104" s="62"/>
      <c r="M104" s="62"/>
      <c r="N104" s="62"/>
      <c r="O104" s="61"/>
      <c r="P104" s="62"/>
      <c r="Q104" s="61"/>
    </row>
    <row r="105" spans="1:17" s="60" customFormat="1" ht="18" customHeight="1" x14ac:dyDescent="0.2">
      <c r="A105" s="88" t="s">
        <v>140</v>
      </c>
      <c r="B105" s="89"/>
      <c r="C105" s="89"/>
      <c r="D105" s="89"/>
      <c r="E105" s="89"/>
      <c r="F105" s="89"/>
      <c r="G105" s="89"/>
      <c r="H105" s="89"/>
      <c r="I105" s="90"/>
      <c r="J105" s="63">
        <f>ROUND(J103*J104,0)</f>
        <v>0</v>
      </c>
      <c r="K105" s="64"/>
      <c r="L105" s="64"/>
      <c r="M105" s="64"/>
      <c r="N105" s="64"/>
      <c r="O105" s="65"/>
      <c r="P105" s="64"/>
      <c r="Q105" s="65"/>
    </row>
    <row r="106" spans="1:17" s="60" customFormat="1" ht="20.45" customHeight="1" x14ac:dyDescent="0.2">
      <c r="A106" s="85" t="s">
        <v>141</v>
      </c>
      <c r="B106" s="84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4"/>
    </row>
    <row r="107" spans="1:17" s="60" customFormat="1" ht="40.9" customHeight="1" x14ac:dyDescent="0.2">
      <c r="A107" s="73">
        <v>20</v>
      </c>
      <c r="B107" s="35" t="s">
        <v>108</v>
      </c>
      <c r="C107" s="70" t="s">
        <v>144</v>
      </c>
      <c r="D107" s="44" t="s">
        <v>142</v>
      </c>
      <c r="E107" s="45">
        <v>1</v>
      </c>
      <c r="F107" s="62"/>
      <c r="G107" s="39"/>
      <c r="H107" s="39"/>
      <c r="I107" s="39"/>
      <c r="J107" s="66">
        <f>ROUND(E107*F107,0)</f>
        <v>0</v>
      </c>
      <c r="K107" s="39"/>
      <c r="L107" s="39"/>
      <c r="M107" s="39"/>
      <c r="N107" s="39"/>
      <c r="O107" s="39"/>
      <c r="P107" s="39"/>
      <c r="Q107" s="39"/>
    </row>
    <row r="108" spans="1:17" s="60" customFormat="1" ht="15" x14ac:dyDescent="0.2">
      <c r="A108" s="77" t="s">
        <v>143</v>
      </c>
      <c r="B108" s="79"/>
      <c r="C108" s="79"/>
      <c r="D108" s="79"/>
      <c r="E108" s="79"/>
      <c r="F108" s="79"/>
      <c r="G108" s="79"/>
      <c r="H108" s="79"/>
      <c r="I108" s="79"/>
      <c r="J108" s="67">
        <f>J107</f>
        <v>0</v>
      </c>
      <c r="K108" s="64"/>
      <c r="L108" s="64"/>
      <c r="M108" s="64"/>
      <c r="N108" s="64"/>
      <c r="O108" s="64"/>
      <c r="P108" s="64"/>
      <c r="Q108" s="64"/>
    </row>
    <row r="109" spans="1:17" ht="15" x14ac:dyDescent="0.2">
      <c r="A109" s="95" t="s">
        <v>126</v>
      </c>
      <c r="B109" s="96"/>
      <c r="C109" s="96"/>
      <c r="D109" s="96"/>
      <c r="E109" s="96"/>
      <c r="F109" s="96"/>
      <c r="G109" s="96"/>
      <c r="H109" s="96"/>
      <c r="I109" s="96"/>
      <c r="J109" s="96"/>
      <c r="K109" s="96"/>
      <c r="L109" s="96"/>
      <c r="M109" s="96"/>
      <c r="N109" s="96"/>
      <c r="O109" s="96"/>
      <c r="P109" s="96"/>
      <c r="Q109" s="96"/>
    </row>
    <row r="110" spans="1:17" ht="21.6" customHeight="1" x14ac:dyDescent="0.2">
      <c r="A110" s="77" t="s">
        <v>50</v>
      </c>
      <c r="B110" s="78"/>
      <c r="C110" s="78"/>
      <c r="D110" s="78"/>
      <c r="E110" s="78"/>
      <c r="F110" s="78"/>
      <c r="G110" s="78"/>
      <c r="H110" s="78"/>
      <c r="I110" s="78"/>
      <c r="J110" s="63">
        <f>J108+J43+J67+J84+J88+J105</f>
        <v>0</v>
      </c>
      <c r="K110" s="64"/>
      <c r="L110" s="64"/>
      <c r="M110" s="64"/>
      <c r="N110" s="64"/>
      <c r="O110" s="68">
        <v>148.01</v>
      </c>
      <c r="P110" s="64"/>
      <c r="Q110" s="68">
        <v>0.41</v>
      </c>
    </row>
    <row r="111" spans="1:17" s="52" customFormat="1" ht="24" customHeight="1" x14ac:dyDescent="0.2">
      <c r="A111" s="80" t="s">
        <v>132</v>
      </c>
      <c r="B111" s="81"/>
      <c r="C111" s="81"/>
      <c r="D111" s="81"/>
      <c r="E111" s="81"/>
      <c r="F111" s="81"/>
      <c r="G111" s="81"/>
      <c r="H111" s="81"/>
      <c r="I111" s="82"/>
      <c r="J111" s="71">
        <f>J110*0.2</f>
        <v>0</v>
      </c>
      <c r="K111" s="62"/>
      <c r="L111" s="62"/>
      <c r="M111" s="62"/>
      <c r="N111" s="62"/>
      <c r="O111" s="69"/>
      <c r="P111" s="62"/>
      <c r="Q111" s="69"/>
    </row>
    <row r="112" spans="1:17" ht="20.45" customHeight="1" x14ac:dyDescent="0.2">
      <c r="A112" s="77" t="s">
        <v>127</v>
      </c>
      <c r="B112" s="79"/>
      <c r="C112" s="79"/>
      <c r="D112" s="79"/>
      <c r="E112" s="79"/>
      <c r="F112" s="79"/>
      <c r="G112" s="79"/>
      <c r="H112" s="79"/>
      <c r="I112" s="79"/>
      <c r="J112" s="63">
        <f>J110+J111</f>
        <v>0</v>
      </c>
      <c r="K112" s="64"/>
      <c r="L112" s="64"/>
      <c r="M112" s="64"/>
      <c r="N112" s="64"/>
      <c r="O112" s="65">
        <v>148.01</v>
      </c>
      <c r="P112" s="64"/>
      <c r="Q112" s="65">
        <v>0.41</v>
      </c>
    </row>
    <row r="114" spans="1:17" x14ac:dyDescent="0.2">
      <c r="A114" s="58"/>
      <c r="B114" s="57"/>
      <c r="C114" s="54"/>
      <c r="D114" s="55"/>
      <c r="E114" s="56"/>
      <c r="F114" s="59"/>
      <c r="G114" s="53"/>
      <c r="H114" s="53"/>
      <c r="I114" s="59"/>
      <c r="J114" s="59"/>
      <c r="K114" s="53"/>
      <c r="L114" s="53"/>
      <c r="M114" s="53"/>
      <c r="N114" s="53"/>
      <c r="O114" s="53"/>
      <c r="P114" s="53"/>
      <c r="Q114" s="53"/>
    </row>
    <row r="115" spans="1:17" x14ac:dyDescent="0.2">
      <c r="A115" s="50"/>
      <c r="B115" s="46"/>
      <c r="C115" s="48"/>
      <c r="D115" s="47"/>
      <c r="E115" s="49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</row>
    <row r="116" spans="1:17" x14ac:dyDescent="0.2">
      <c r="A116" s="50"/>
      <c r="B116" s="46"/>
      <c r="C116" s="48"/>
      <c r="D116" s="47"/>
      <c r="E116" s="49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</row>
    <row r="117" spans="1:17" x14ac:dyDescent="0.2">
      <c r="A117" s="50"/>
      <c r="B117" s="46"/>
      <c r="C117" s="48"/>
      <c r="D117" s="47"/>
      <c r="E117" s="49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</row>
    <row r="118" spans="1:17" ht="15" x14ac:dyDescent="0.2">
      <c r="A118" s="76" t="s">
        <v>130</v>
      </c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  <c r="Q118" s="75"/>
    </row>
    <row r="119" spans="1:17" ht="15" x14ac:dyDescent="0.2">
      <c r="A119" s="74" t="s">
        <v>128</v>
      </c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  <c r="M119" s="75"/>
      <c r="N119" s="75"/>
      <c r="O119" s="75"/>
      <c r="P119" s="75"/>
      <c r="Q119" s="75"/>
    </row>
    <row r="120" spans="1:17" x14ac:dyDescent="0.2">
      <c r="A120" s="50"/>
      <c r="B120" s="46"/>
      <c r="C120" s="48"/>
      <c r="D120" s="47"/>
      <c r="E120" s="49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</row>
    <row r="121" spans="1:17" x14ac:dyDescent="0.2">
      <c r="A121" s="50"/>
      <c r="B121" s="46"/>
      <c r="C121" s="48"/>
      <c r="D121" s="47"/>
      <c r="E121" s="49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</row>
    <row r="122" spans="1:17" ht="15" x14ac:dyDescent="0.2">
      <c r="A122" s="76" t="s">
        <v>131</v>
      </c>
      <c r="B122" s="75"/>
      <c r="C122" s="75"/>
      <c r="D122" s="75"/>
      <c r="E122" s="75"/>
      <c r="F122" s="75"/>
      <c r="G122" s="75"/>
      <c r="H122" s="75"/>
      <c r="I122" s="75"/>
      <c r="J122" s="75"/>
      <c r="K122" s="75"/>
      <c r="L122" s="75"/>
      <c r="M122" s="75"/>
      <c r="N122" s="75"/>
      <c r="O122" s="75"/>
      <c r="P122" s="75"/>
      <c r="Q122" s="75"/>
    </row>
    <row r="123" spans="1:17" ht="15" x14ac:dyDescent="0.2">
      <c r="A123" s="74" t="s">
        <v>128</v>
      </c>
      <c r="B123" s="75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</row>
  </sheetData>
  <autoFilter ref="A17:Q112" xr:uid="{CD2246FC-1A1D-4989-A3EA-84E9DC47FA16}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</autoFilter>
  <mergeCells count="93">
    <mergeCell ref="M1:Q1"/>
    <mergeCell ref="A8:Q8"/>
    <mergeCell ref="D17:Q17"/>
    <mergeCell ref="J18:K18"/>
    <mergeCell ref="D14:O14"/>
    <mergeCell ref="N22:N24"/>
    <mergeCell ref="O22:O24"/>
    <mergeCell ref="P22:P24"/>
    <mergeCell ref="Q22:Q24"/>
    <mergeCell ref="F23:F24"/>
    <mergeCell ref="G23:I23"/>
    <mergeCell ref="J23:J24"/>
    <mergeCell ref="K23:M23"/>
    <mergeCell ref="F22:I22"/>
    <mergeCell ref="J22:M22"/>
    <mergeCell ref="A22:A24"/>
    <mergeCell ref="B22:B24"/>
    <mergeCell ref="A32:I32"/>
    <mergeCell ref="A33:I33"/>
    <mergeCell ref="C22:C24"/>
    <mergeCell ref="D22:D24"/>
    <mergeCell ref="E22:E24"/>
    <mergeCell ref="A34:I34"/>
    <mergeCell ref="A26:Q26"/>
    <mergeCell ref="A31:I31"/>
    <mergeCell ref="A54:I54"/>
    <mergeCell ref="A55:I55"/>
    <mergeCell ref="A35:I35"/>
    <mergeCell ref="A36:I36"/>
    <mergeCell ref="A37:I37"/>
    <mergeCell ref="A38:I38"/>
    <mergeCell ref="A39:I39"/>
    <mergeCell ref="A41:I41"/>
    <mergeCell ref="A44:Q44"/>
    <mergeCell ref="A73:I73"/>
    <mergeCell ref="A74:I74"/>
    <mergeCell ref="A75:I75"/>
    <mergeCell ref="A76:I76"/>
    <mergeCell ref="A64:I64"/>
    <mergeCell ref="A65:I65"/>
    <mergeCell ref="A68:Q68"/>
    <mergeCell ref="A71:I71"/>
    <mergeCell ref="A72:I72"/>
    <mergeCell ref="A67:I67"/>
    <mergeCell ref="A77:I77"/>
    <mergeCell ref="A78:I78"/>
    <mergeCell ref="A79:I79"/>
    <mergeCell ref="A80:I80"/>
    <mergeCell ref="A81:I81"/>
    <mergeCell ref="A109:Q109"/>
    <mergeCell ref="A96:I96"/>
    <mergeCell ref="A97:I97"/>
    <mergeCell ref="A98:I98"/>
    <mergeCell ref="A99:I99"/>
    <mergeCell ref="A100:I100"/>
    <mergeCell ref="A106:Q106"/>
    <mergeCell ref="A108:I108"/>
    <mergeCell ref="A83:I83"/>
    <mergeCell ref="A84:I84"/>
    <mergeCell ref="A104:I104"/>
    <mergeCell ref="A105:I105"/>
    <mergeCell ref="A101:I101"/>
    <mergeCell ref="A102:I102"/>
    <mergeCell ref="A103:I103"/>
    <mergeCell ref="A93:I93"/>
    <mergeCell ref="A94:I94"/>
    <mergeCell ref="A95:I95"/>
    <mergeCell ref="A88:I88"/>
    <mergeCell ref="A89:Q89"/>
    <mergeCell ref="A92:I92"/>
    <mergeCell ref="A82:I82"/>
    <mergeCell ref="A85:Q85"/>
    <mergeCell ref="A21:E21"/>
    <mergeCell ref="A20:Q20"/>
    <mergeCell ref="A43:I43"/>
    <mergeCell ref="A42:I42"/>
    <mergeCell ref="A66:I66"/>
    <mergeCell ref="A59:I59"/>
    <mergeCell ref="A60:I60"/>
    <mergeCell ref="A61:I61"/>
    <mergeCell ref="A62:I62"/>
    <mergeCell ref="A63:I63"/>
    <mergeCell ref="A56:I56"/>
    <mergeCell ref="A57:I57"/>
    <mergeCell ref="A58:I58"/>
    <mergeCell ref="A40:I40"/>
    <mergeCell ref="A123:Q123"/>
    <mergeCell ref="A122:Q122"/>
    <mergeCell ref="A118:Q118"/>
    <mergeCell ref="A119:Q119"/>
    <mergeCell ref="A110:I110"/>
    <mergeCell ref="A112:I112"/>
    <mergeCell ref="A111:I111"/>
  </mergeCells>
  <pageMargins left="0.23622047244094491" right="0" top="0.59055118110236227" bottom="0.39370078740157483" header="0.19685039370078741" footer="0.19685039370078741"/>
  <pageSetup paperSize="9" scale="95" fitToHeight="0" orientation="landscape" r:id="rId1"/>
  <headerFooter alignWithMargins="0">
    <oddHeader>&amp;LГРАНД-Смета 2021&amp;C29.04.2021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02-01-09 с ПНР</vt:lpstr>
      <vt:lpstr>'02-01-09 с ПНР'!Заголовки_для_печати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2021-04-29T09:15:57Z</cp:lastPrinted>
  <dcterms:created xsi:type="dcterms:W3CDTF">2012-09-25T04:33:48Z</dcterms:created>
  <dcterms:modified xsi:type="dcterms:W3CDTF">2021-06-10T05:07:22Z</dcterms:modified>
</cp:coreProperties>
</file>