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/>
  <xr:revisionPtr revIDLastSave="0" documentId="13_ncr:1_{24349F90-6D00-401B-82A1-08A2AA829A62}" xr6:coauthVersionLast="45" xr6:coauthVersionMax="45" xr10:uidLastSave="{00000000-0000-0000-0000-000000000000}"/>
  <bookViews>
    <workbookView xWindow="-120" yWindow="-120" windowWidth="29040" windowHeight="15840" tabRatio="1000" activeTab="1" xr2:uid="{00000000-000D-0000-FFFF-FFFF00000000}"/>
  </bookViews>
  <sheets>
    <sheet name="Лот № 1" sheetId="22" r:id="rId1"/>
    <sheet name="Лот № 2" sheetId="23" r:id="rId2"/>
    <sheet name="Sheet1" sheetId="18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9" i="23" l="1"/>
  <c r="AB9" i="23"/>
  <c r="AF10" i="23" l="1"/>
  <c r="AF11" i="23"/>
  <c r="AF12" i="23"/>
  <c r="AF13" i="23"/>
  <c r="AF14" i="23"/>
  <c r="AF15" i="23"/>
  <c r="AF16" i="23"/>
  <c r="AF17" i="23"/>
  <c r="AF18" i="23"/>
  <c r="AF19" i="23"/>
  <c r="AF20" i="23"/>
  <c r="AF21" i="23"/>
  <c r="AC21" i="23"/>
  <c r="AG21" i="23" s="1"/>
  <c r="AH21" i="23" s="1"/>
  <c r="AB10" i="23"/>
  <c r="AB11" i="23"/>
  <c r="AB12" i="23"/>
  <c r="AB13" i="23"/>
  <c r="AB14" i="23"/>
  <c r="AB15" i="23"/>
  <c r="AB16" i="23"/>
  <c r="AB17" i="23"/>
  <c r="AB18" i="23"/>
  <c r="AB19" i="23"/>
  <c r="AB20" i="23"/>
  <c r="AB21" i="23"/>
  <c r="AB9" i="22"/>
  <c r="AD21" i="23" l="1"/>
  <c r="F20" i="23"/>
  <c r="AC20" i="23" s="1"/>
  <c r="F19" i="23"/>
  <c r="AC19" i="23" s="1"/>
  <c r="F18" i="23"/>
  <c r="AC18" i="23" s="1"/>
  <c r="F17" i="23"/>
  <c r="AC17" i="23" s="1"/>
  <c r="F16" i="23"/>
  <c r="AC16" i="23" s="1"/>
  <c r="F15" i="23"/>
  <c r="AC15" i="23" s="1"/>
  <c r="F14" i="23"/>
  <c r="AC14" i="23" s="1"/>
  <c r="F13" i="23"/>
  <c r="AC13" i="23" s="1"/>
  <c r="F12" i="23"/>
  <c r="AC12" i="23" s="1"/>
  <c r="F11" i="23"/>
  <c r="AC11" i="23" s="1"/>
  <c r="F10" i="23"/>
  <c r="AC10" i="23" s="1"/>
  <c r="F9" i="23"/>
  <c r="AC9" i="23" s="1"/>
  <c r="AD9" i="23" s="1"/>
  <c r="AD20" i="23" l="1"/>
  <c r="AG20" i="23"/>
  <c r="AH20" i="23" s="1"/>
  <c r="AG12" i="23"/>
  <c r="AH12" i="23" s="1"/>
  <c r="AD12" i="23"/>
  <c r="AG18" i="23"/>
  <c r="AH18" i="23" s="1"/>
  <c r="AD18" i="23"/>
  <c r="AG9" i="23"/>
  <c r="AD13" i="23"/>
  <c r="AG13" i="23"/>
  <c r="AH13" i="23" s="1"/>
  <c r="AD16" i="23"/>
  <c r="AG16" i="23"/>
  <c r="AH16" i="23" s="1"/>
  <c r="AD19" i="23"/>
  <c r="AG19" i="23"/>
  <c r="AH19" i="23" s="1"/>
  <c r="AG10" i="23"/>
  <c r="AH10" i="23" s="1"/>
  <c r="AD10" i="23"/>
  <c r="AD14" i="23"/>
  <c r="AG14" i="23"/>
  <c r="AH14" i="23" s="1"/>
  <c r="AG11" i="23"/>
  <c r="AH11" i="23" s="1"/>
  <c r="AD11" i="23"/>
  <c r="AG15" i="23"/>
  <c r="AH15" i="23" s="1"/>
  <c r="AD15" i="23"/>
  <c r="AG17" i="23"/>
  <c r="AH17" i="23" s="1"/>
  <c r="AD17" i="23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10" i="22"/>
  <c r="AB11" i="22"/>
  <c r="AB12" i="22"/>
  <c r="AB13" i="22"/>
  <c r="AB14" i="22"/>
  <c r="AF17" i="22"/>
  <c r="AF18" i="22"/>
  <c r="AF19" i="22"/>
  <c r="AF20" i="22"/>
  <c r="AF21" i="22"/>
  <c r="AF22" i="22"/>
  <c r="AF23" i="22"/>
  <c r="AF24" i="22"/>
  <c r="AF25" i="22"/>
  <c r="AF26" i="22"/>
  <c r="AF27" i="22"/>
  <c r="AF28" i="22"/>
  <c r="AF29" i="22"/>
  <c r="AF30" i="22"/>
  <c r="AF31" i="22"/>
  <c r="AF32" i="22"/>
  <c r="AF16" i="22"/>
  <c r="AF10" i="22"/>
  <c r="AF11" i="22"/>
  <c r="AF12" i="22"/>
  <c r="AF13" i="22"/>
  <c r="AF14" i="22"/>
  <c r="AF9" i="22"/>
  <c r="AG22" i="23" l="1"/>
  <c r="AH9" i="23"/>
  <c r="AH22" i="23" s="1"/>
  <c r="AB16" i="22" l="1"/>
  <c r="F32" i="22" l="1"/>
  <c r="AC32" i="22" s="1"/>
  <c r="F31" i="22"/>
  <c r="AC31" i="22" s="1"/>
  <c r="F30" i="22"/>
  <c r="AC30" i="22" s="1"/>
  <c r="F29" i="22"/>
  <c r="AC29" i="22" s="1"/>
  <c r="F28" i="22"/>
  <c r="AC28" i="22" s="1"/>
  <c r="F27" i="22"/>
  <c r="AC27" i="22" s="1"/>
  <c r="F26" i="22"/>
  <c r="AC26" i="22" s="1"/>
  <c r="F25" i="22"/>
  <c r="AC25" i="22" s="1"/>
  <c r="F24" i="22"/>
  <c r="AC24" i="22" s="1"/>
  <c r="F23" i="22"/>
  <c r="AC23" i="22" s="1"/>
  <c r="F22" i="22"/>
  <c r="AC22" i="22" s="1"/>
  <c r="F21" i="22"/>
  <c r="AC21" i="22" s="1"/>
  <c r="F20" i="22"/>
  <c r="AC20" i="22" s="1"/>
  <c r="F19" i="22"/>
  <c r="AC19" i="22" s="1"/>
  <c r="F18" i="22"/>
  <c r="AC18" i="22" s="1"/>
  <c r="F17" i="22"/>
  <c r="AC17" i="22" s="1"/>
  <c r="F16" i="22"/>
  <c r="AC16" i="22" s="1"/>
  <c r="F14" i="22"/>
  <c r="AC14" i="22" s="1"/>
  <c r="F13" i="22"/>
  <c r="AC13" i="22" s="1"/>
  <c r="F12" i="22"/>
  <c r="AC12" i="22" s="1"/>
  <c r="F11" i="22"/>
  <c r="AC11" i="22" s="1"/>
  <c r="F10" i="22"/>
  <c r="AC10" i="22" s="1"/>
  <c r="F9" i="22"/>
  <c r="AC9" i="22" s="1"/>
  <c r="AD11" i="22" l="1"/>
  <c r="AG11" i="22"/>
  <c r="AH11" i="22" s="1"/>
  <c r="AG23" i="22"/>
  <c r="AH23" i="22" s="1"/>
  <c r="AD23" i="22"/>
  <c r="AG28" i="22"/>
  <c r="AH28" i="22" s="1"/>
  <c r="AD28" i="22"/>
  <c r="AG12" i="22"/>
  <c r="AH12" i="22" s="1"/>
  <c r="AD12" i="22"/>
  <c r="AG20" i="22"/>
  <c r="AH20" i="22" s="1"/>
  <c r="AD20" i="22"/>
  <c r="AD29" i="22"/>
  <c r="AG29" i="22"/>
  <c r="AH29" i="22" s="1"/>
  <c r="AG9" i="22"/>
  <c r="AD9" i="22"/>
  <c r="AD13" i="22"/>
  <c r="AG13" i="22"/>
  <c r="AH13" i="22" s="1"/>
  <c r="AG21" i="22"/>
  <c r="AH21" i="22" s="1"/>
  <c r="AD21" i="22"/>
  <c r="AG25" i="22"/>
  <c r="AH25" i="22" s="1"/>
  <c r="AD25" i="22"/>
  <c r="AG27" i="22"/>
  <c r="AH27" i="22" s="1"/>
  <c r="AD27" i="22"/>
  <c r="AG30" i="22"/>
  <c r="AH30" i="22" s="1"/>
  <c r="AD30" i="22"/>
  <c r="AD16" i="22"/>
  <c r="AG16" i="22"/>
  <c r="AD19" i="22"/>
  <c r="AG19" i="22"/>
  <c r="AH19" i="22" s="1"/>
  <c r="AG26" i="22"/>
  <c r="AH26" i="22" s="1"/>
  <c r="AD26" i="22"/>
  <c r="AG32" i="22"/>
  <c r="AH32" i="22" s="1"/>
  <c r="AD32" i="22"/>
  <c r="AG17" i="22"/>
  <c r="AH17" i="22" s="1"/>
  <c r="AD17" i="22"/>
  <c r="AD24" i="22"/>
  <c r="AG24" i="22"/>
  <c r="AH24" i="22" s="1"/>
  <c r="AD10" i="22"/>
  <c r="AG10" i="22"/>
  <c r="AH10" i="22" s="1"/>
  <c r="AD14" i="22"/>
  <c r="AG14" i="22"/>
  <c r="AH14" i="22" s="1"/>
  <c r="AD18" i="22"/>
  <c r="AG18" i="22"/>
  <c r="AH18" i="22" s="1"/>
  <c r="AD22" i="22"/>
  <c r="AG22" i="22"/>
  <c r="AH22" i="22" s="1"/>
  <c r="AD31" i="22"/>
  <c r="AG31" i="22"/>
  <c r="AH31" i="22" s="1"/>
  <c r="G1" i="18"/>
  <c r="C2" i="18"/>
  <c r="C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1" i="18"/>
  <c r="AH16" i="22" l="1"/>
  <c r="AG33" i="22"/>
  <c r="AH9" i="22"/>
  <c r="AH33" i="22" l="1"/>
</calcChain>
</file>

<file path=xl/sharedStrings.xml><?xml version="1.0" encoding="utf-8"?>
<sst xmlns="http://schemas.openxmlformats.org/spreadsheetml/2006/main" count="274" uniqueCount="173">
  <si>
    <t>Общее кол-во</t>
  </si>
  <si>
    <t>№</t>
  </si>
  <si>
    <t>Наименование</t>
  </si>
  <si>
    <t>S</t>
  </si>
  <si>
    <t>M</t>
  </si>
  <si>
    <t>L</t>
  </si>
  <si>
    <t>XL</t>
  </si>
  <si>
    <t>6.5</t>
  </si>
  <si>
    <t>7.5</t>
  </si>
  <si>
    <t>8.5</t>
  </si>
  <si>
    <t>9.5</t>
  </si>
  <si>
    <t>10.5</t>
  </si>
  <si>
    <t>11.5</t>
  </si>
  <si>
    <t>Размеры</t>
  </si>
  <si>
    <t>Тренировочная и парадная экипировка</t>
  </si>
  <si>
    <t>12.5</t>
  </si>
  <si>
    <t>13.0</t>
  </si>
  <si>
    <t>13.5</t>
  </si>
  <si>
    <t>14.0</t>
  </si>
  <si>
    <t>Носки тренировочные (3 пары/уп.)</t>
  </si>
  <si>
    <t>XS</t>
  </si>
  <si>
    <t>2XS</t>
  </si>
  <si>
    <t>DZ9392</t>
  </si>
  <si>
    <t>DT6614</t>
  </si>
  <si>
    <t>DT6616</t>
  </si>
  <si>
    <t>CE7444</t>
  </si>
  <si>
    <t>CE7387</t>
  </si>
  <si>
    <t>DW6778</t>
  </si>
  <si>
    <t>CE7408</t>
  </si>
  <si>
    <t>CE7423</t>
  </si>
  <si>
    <t>CY1802</t>
  </si>
  <si>
    <t>DW6786</t>
  </si>
  <si>
    <t>CY1804</t>
  </si>
  <si>
    <t>DW6760</t>
  </si>
  <si>
    <t>DW6758</t>
  </si>
  <si>
    <t>CV3695</t>
  </si>
  <si>
    <t>CE9060</t>
  </si>
  <si>
    <t>EH3975</t>
  </si>
  <si>
    <t>CY6056</t>
  </si>
  <si>
    <t>DZ8930</t>
  </si>
  <si>
    <t>FK0891</t>
  </si>
  <si>
    <t>BQ6602</t>
  </si>
  <si>
    <t>DU1993</t>
  </si>
  <si>
    <t>BQ6594</t>
  </si>
  <si>
    <t>BS0687</t>
  </si>
  <si>
    <t>CE8916</t>
  </si>
  <si>
    <t>CE8919</t>
  </si>
  <si>
    <t>CE8936</t>
  </si>
  <si>
    <t>CE8943</t>
  </si>
  <si>
    <t>CE9047</t>
  </si>
  <si>
    <t>CE9048</t>
  </si>
  <si>
    <t>CE9058</t>
  </si>
  <si>
    <t>CV8095</t>
  </si>
  <si>
    <t>CV8106</t>
  </si>
  <si>
    <t>DP3682</t>
  </si>
  <si>
    <t>DP3686</t>
  </si>
  <si>
    <t>DQ1070</t>
  </si>
  <si>
    <t>DU1988</t>
  </si>
  <si>
    <t>DU1996</t>
  </si>
  <si>
    <t>DW9146</t>
  </si>
  <si>
    <t>DW9148</t>
  </si>
  <si>
    <t>EA2478</t>
  </si>
  <si>
    <t>EA2479</t>
  </si>
  <si>
    <t>EA2491</t>
  </si>
  <si>
    <t>EA2492</t>
  </si>
  <si>
    <t>EA2515</t>
  </si>
  <si>
    <t>ED9209</t>
  </si>
  <si>
    <t>ED9219</t>
  </si>
  <si>
    <t>ED9241</t>
  </si>
  <si>
    <t>ED9242</t>
  </si>
  <si>
    <t>ED9247</t>
  </si>
  <si>
    <t>ED9250</t>
  </si>
  <si>
    <t>EK2962</t>
  </si>
  <si>
    <t>FS7117</t>
  </si>
  <si>
    <t>FS7122</t>
  </si>
  <si>
    <t>EE4169</t>
  </si>
  <si>
    <t>EF0815</t>
  </si>
  <si>
    <t>EG1391</t>
  </si>
  <si>
    <t>EG1392</t>
  </si>
  <si>
    <t>EG1393</t>
  </si>
  <si>
    <t>EH3371</t>
  </si>
  <si>
    <t>EH3501</t>
  </si>
  <si>
    <t>EH3503</t>
  </si>
  <si>
    <t>S80935</t>
  </si>
  <si>
    <t>3XS</t>
  </si>
  <si>
    <t>3XL</t>
  </si>
  <si>
    <t>Кроссовки парадные (топ)</t>
  </si>
  <si>
    <t>Кроссовки тренировочные (топ)</t>
  </si>
  <si>
    <t>Кроссовки зимние (топ)</t>
  </si>
  <si>
    <t xml:space="preserve">Сланцы для душа </t>
  </si>
  <si>
    <t>5.5</t>
  </si>
  <si>
    <t>Кроссовки парадные (пре-топ)</t>
  </si>
  <si>
    <t>Кроссовки тренировочные (пре-топ)</t>
  </si>
  <si>
    <t>Итого:</t>
  </si>
  <si>
    <t>Спортивная обувь</t>
  </si>
  <si>
    <t xml:space="preserve">Лот № 2.  Поставка спортивной экипировки </t>
  </si>
  <si>
    <t>Шорты тренировочные с карманами № 1 (пре-топ)</t>
  </si>
  <si>
    <t>4.0</t>
  </si>
  <si>
    <t>5.0</t>
  </si>
  <si>
    <t>Футболка тренировочная с коротким рукавом № 1 (пре-топ)</t>
  </si>
  <si>
    <t>Футболка тренировочная с коротким рукавом № 2 (пре-топ)</t>
  </si>
  <si>
    <t>2XL</t>
  </si>
  <si>
    <t>Шапка зимняя</t>
  </si>
  <si>
    <t>Футболка тренировочная с длинным рукавом (топ)</t>
  </si>
  <si>
    <t>Футболка тренировочная с коротким рукавом № 1 (топ)</t>
  </si>
  <si>
    <t>Футболка тренировочная с коротким рукавом № 2 (топ)</t>
  </si>
  <si>
    <t>Шорты тренировочные с карманами № 1 (топ)</t>
  </si>
  <si>
    <t>Шорты тренировочные с карманами № 2 (топ)</t>
  </si>
  <si>
    <t>Кофта спортивная (с капюшоном / без капюшона) (топ)</t>
  </si>
  <si>
    <t>Куртка зимняя (пуховик) (топ)</t>
  </si>
  <si>
    <t>Куртка демисезонная (топ)</t>
  </si>
  <si>
    <t>Куртка зимняя (пуховик)  (пре-топ)</t>
  </si>
  <si>
    <t>Куртка демисезонная  (пре-топ)</t>
  </si>
  <si>
    <t xml:space="preserve">Сумка спортивная (на плечо) </t>
  </si>
  <si>
    <t>Сумка спортивная (на колесиках)</t>
  </si>
  <si>
    <t>Спортивный жилет</t>
  </si>
  <si>
    <t>Лот № 1.  Поставка спортивной экипировки марки «Adidas»</t>
  </si>
  <si>
    <t>Ед. изм</t>
  </si>
  <si>
    <t>Пара</t>
  </si>
  <si>
    <t>комплект</t>
  </si>
  <si>
    <t xml:space="preserve">шт. </t>
  </si>
  <si>
    <t>Характеристика товара</t>
  </si>
  <si>
    <t>Цена без учета НДС, руб./шт.</t>
  </si>
  <si>
    <t>Цена  с учетом НДС, руб./шт.</t>
  </si>
  <si>
    <t>Стоимость  без учета НДС, руб.</t>
  </si>
  <si>
    <t>Стоимость с учетом НДС, руб.</t>
  </si>
  <si>
    <t>Стоимость доставки, без учета НДС, руб.</t>
  </si>
  <si>
    <t>Стоимость доставки, с учетом НДС, руб.</t>
  </si>
  <si>
    <t>Итого стоимость без учета НДС, руб.</t>
  </si>
  <si>
    <t>Итого стоимость с учетом НДС, руб.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</si>
  <si>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</si>
  <si>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</si>
  <si>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</si>
  <si>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</si>
  <si>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</si>
  <si>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</si>
  <si>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</si>
  <si>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</si>
  <si>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</si>
  <si>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</si>
  <si>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</si>
  <si>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</si>
  <si>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</si>
  <si>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</si>
  <si>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</si>
  <si>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</si>
  <si>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</si>
  <si>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</si>
  <si>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</si>
  <si>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</si>
  <si>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м.п.</t>
  </si>
  <si>
    <t>5*</t>
  </si>
  <si>
    <t>* Количество товаров указано ориентировочно и может меняться как в большую, так и в меньшую сторону.</t>
  </si>
  <si>
    <t>** Участник отбора заполняет Столбец № 3, 26 Столбцы № 27,28,29, 32, 33  заполняются автоматически по заданным формулам.</t>
  </si>
  <si>
    <t>***Столбцы № 30,31 заполняются в том случае, если Участник отбора выделяет стоимость доставки товара от общей стоимости поставки.</t>
  </si>
  <si>
    <t>Майка-поло (топ)</t>
  </si>
  <si>
    <t>Майка-поло (пре-топ)</t>
  </si>
  <si>
    <t xml:space="preserve">Термобелье спортивное </t>
  </si>
  <si>
    <t>Спортивный парадный костюм  (топ)</t>
  </si>
  <si>
    <t>Спортивный тренировочный костюм (топ)</t>
  </si>
  <si>
    <t>Спортивный ветрозащитный костюм (топ)</t>
  </si>
  <si>
    <t>Тренерский костюм на лед</t>
  </si>
  <si>
    <t>Спортивный тренировочный костюм  (пре-топ)</t>
  </si>
  <si>
    <t xml:space="preserve">Спортивный парадный костюм (пре-топ) </t>
  </si>
  <si>
    <t>Спортивный ветрозащитный костюм (пре-топ)</t>
  </si>
  <si>
    <t xml:space="preserve">Тренерский костюм на лед </t>
  </si>
  <si>
    <t xml:space="preserve">Поставка спортивной экипировки для нужд хоккейных команд «Ассоциации «Хоккейный клуб «Авангард» </t>
  </si>
  <si>
    <t>План спортивной экипировки для нужд хоккейных команд «Ассоциации «Хоккейный клуб «Авангард»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</si>
  <si>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
к Форме №3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</si>
  <si>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
               к Форме №3 </t>
  </si>
  <si>
    <t>Должность</t>
  </si>
  <si>
    <t>(подпись)</t>
  </si>
  <si>
    <t>Ф.И.О.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</si>
</sst>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theme="1"/>
      <name val="Verdana"/>
      <family val="2"/>
      <charset val="204"/>
    </font>
    <font>
      <sz val="11"/>
      <color rgb="FF000000"/>
      <name val="Verdana"/>
      <family val="2"/>
      <charset val="204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vertical="center"/>
    </xf>
    <xf numFmtId="0" fontId="7" fillId="4" borderId="11" xfId="0" applyFont="1" applyFill="1" applyBorder="1" applyAlignment="1">
      <alignment horizontal="right" vertical="center"/>
    </xf>
    <xf numFmtId="0" fontId="7" fillId="5" borderId="11" xfId="0" applyFont="1" applyFill="1" applyBorder="1" applyAlignment="1">
      <alignment horizontal="right" vertical="center"/>
    </xf>
    <xf numFmtId="0" fontId="6" fillId="6" borderId="12" xfId="0" applyFont="1" applyFill="1" applyBorder="1" applyAlignment="1">
      <alignment vertical="center"/>
    </xf>
    <xf numFmtId="0" fontId="7" fillId="7" borderId="13" xfId="0" applyFont="1" applyFill="1" applyBorder="1" applyAlignment="1">
      <alignment horizontal="right" vertical="center"/>
    </xf>
    <xf numFmtId="164" fontId="2" fillId="0" borderId="1" xfId="1" applyFont="1" applyBorder="1" applyAlignment="1">
      <alignment vertical="center"/>
    </xf>
    <xf numFmtId="164" fontId="0" fillId="0" borderId="0" xfId="1" applyFont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165" fontId="2" fillId="0" borderId="1" xfId="1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5" fontId="2" fillId="0" borderId="3" xfId="1" applyNumberFormat="1" applyFont="1" applyBorder="1" applyAlignment="1">
      <alignment vertical="center"/>
    </xf>
    <xf numFmtId="164" fontId="2" fillId="0" borderId="3" xfId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vertical="center"/>
    </xf>
    <xf numFmtId="164" fontId="2" fillId="2" borderId="1" xfId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4" fillId="0" borderId="0" xfId="0" applyFont="1"/>
    <xf numFmtId="0" fontId="16" fillId="0" borderId="0" xfId="0" applyFont="1"/>
    <xf numFmtId="0" fontId="2" fillId="2" borderId="16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7" fillId="0" borderId="0" xfId="0" applyFont="1"/>
    <xf numFmtId="49" fontId="17" fillId="0" borderId="0" xfId="0" applyNumberFormat="1" applyFont="1" applyAlignment="1">
      <alignment horizontal="left"/>
    </xf>
    <xf numFmtId="0" fontId="9" fillId="0" borderId="7" xfId="0" applyFont="1" applyBorder="1" applyAlignment="1">
      <alignment horizontal="right" wrapText="1"/>
    </xf>
    <xf numFmtId="0" fontId="9" fillId="0" borderId="8" xfId="0" applyFont="1" applyBorder="1" applyAlignment="1">
      <alignment horizontal="right" wrapText="1"/>
    </xf>
    <xf numFmtId="0" fontId="9" fillId="0" borderId="9" xfId="0" applyFont="1" applyBorder="1" applyAlignment="1">
      <alignment horizontal="right" wrapText="1"/>
    </xf>
    <xf numFmtId="0" fontId="9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15" fillId="0" borderId="0" xfId="0" applyFont="1" applyAlignment="1">
      <alignment horizontal="left"/>
    </xf>
    <xf numFmtId="0" fontId="16" fillId="0" borderId="0" xfId="0" applyFont="1" applyAlignment="1"/>
    <xf numFmtId="0" fontId="15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9" fillId="0" borderId="14" xfId="0" applyFont="1" applyBorder="1" applyAlignment="1">
      <alignment horizontal="right" vertical="center"/>
    </xf>
    <xf numFmtId="0" fontId="16" fillId="0" borderId="15" xfId="0" applyFont="1" applyBorder="1" applyAlignment="1">
      <alignment horizontal="right" vertical="center"/>
    </xf>
    <xf numFmtId="0" fontId="16" fillId="0" borderId="4" xfId="0" applyFont="1" applyBorder="1" applyAlignment="1">
      <alignment horizontal="right" vertical="center"/>
    </xf>
    <xf numFmtId="0" fontId="9" fillId="8" borderId="17" xfId="0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2" xr:uid="{20767203-3B2C-4A7F-BB0E-C592EFFD49D3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0BECA-2632-B14B-BF0A-76ECD9E7DA20}">
  <sheetPr>
    <tabColor rgb="FF0070C0"/>
  </sheetPr>
  <dimension ref="A1:AH50"/>
  <sheetViews>
    <sheetView topLeftCell="B7" zoomScale="85" zoomScaleNormal="85" workbookViewId="0">
      <selection activeCell="B39" sqref="A39:XFD43"/>
    </sheetView>
  </sheetViews>
  <sheetFormatPr defaultColWidth="8.85546875" defaultRowHeight="12.75" x14ac:dyDescent="0.25"/>
  <cols>
    <col min="1" max="1" width="2.28515625" style="1" customWidth="1"/>
    <col min="2" max="2" width="3" style="4" bestFit="1" customWidth="1"/>
    <col min="3" max="4" width="45.28515625" style="1" customWidth="1"/>
    <col min="5" max="5" width="13.7109375" style="1" customWidth="1"/>
    <col min="6" max="6" width="12.140625" style="2" customWidth="1"/>
    <col min="7" max="9" width="4.85546875" style="2" customWidth="1"/>
    <col min="10" max="14" width="5" style="2" customWidth="1"/>
    <col min="15" max="22" width="5.28515625" style="2" customWidth="1"/>
    <col min="23" max="26" width="5.28515625" style="1" customWidth="1"/>
    <col min="27" max="27" width="12.42578125" style="1" customWidth="1"/>
    <col min="28" max="28" width="13" style="1" customWidth="1"/>
    <col min="29" max="29" width="14.42578125" style="1" customWidth="1"/>
    <col min="30" max="30" width="13" style="1" customWidth="1"/>
    <col min="31" max="34" width="15.85546875" style="1" customWidth="1"/>
    <col min="35" max="16384" width="8.85546875" style="1"/>
  </cols>
  <sheetData>
    <row r="1" spans="2:34" ht="35.1" customHeight="1" x14ac:dyDescent="0.25">
      <c r="B1" s="72" t="s">
        <v>169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4"/>
    </row>
    <row r="2" spans="2:34" ht="35.1" customHeight="1" x14ac:dyDescent="0.25">
      <c r="B2" s="75" t="s">
        <v>166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7"/>
    </row>
    <row r="3" spans="2:34" ht="20.100000000000001" customHeight="1" x14ac:dyDescent="0.25">
      <c r="B3" s="78" t="s">
        <v>116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80"/>
    </row>
    <row r="4" spans="2:34" s="3" customFormat="1" ht="15" customHeight="1" x14ac:dyDescent="0.25">
      <c r="B4" s="81" t="s">
        <v>1</v>
      </c>
      <c r="C4" s="81" t="s">
        <v>2</v>
      </c>
      <c r="D4" s="81" t="s">
        <v>121</v>
      </c>
      <c r="E4" s="81" t="s">
        <v>117</v>
      </c>
      <c r="F4" s="81" t="s">
        <v>0</v>
      </c>
      <c r="G4" s="85" t="s">
        <v>13</v>
      </c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65"/>
      <c r="AB4" s="65"/>
      <c r="AC4" s="65"/>
      <c r="AD4" s="66"/>
      <c r="AE4" s="66"/>
      <c r="AF4" s="66"/>
      <c r="AG4" s="66"/>
      <c r="AH4" s="67"/>
    </row>
    <row r="5" spans="2:34" s="3" customFormat="1" ht="15" customHeight="1" x14ac:dyDescent="0.25">
      <c r="B5" s="81"/>
      <c r="C5" s="81"/>
      <c r="D5" s="81"/>
      <c r="E5" s="81"/>
      <c r="F5" s="81"/>
      <c r="G5" s="49" t="s">
        <v>84</v>
      </c>
      <c r="H5" s="49" t="s">
        <v>21</v>
      </c>
      <c r="I5" s="36" t="s">
        <v>20</v>
      </c>
      <c r="J5" s="50" t="s">
        <v>3</v>
      </c>
      <c r="K5" s="49" t="s">
        <v>4</v>
      </c>
      <c r="L5" s="49" t="s">
        <v>5</v>
      </c>
      <c r="M5" s="49" t="s">
        <v>6</v>
      </c>
      <c r="N5" s="49" t="s">
        <v>101</v>
      </c>
      <c r="O5" s="49" t="s">
        <v>85</v>
      </c>
      <c r="P5" s="49">
        <v>50</v>
      </c>
      <c r="Q5" s="49">
        <v>52</v>
      </c>
      <c r="R5" s="49">
        <v>54</v>
      </c>
      <c r="S5" s="49">
        <v>56</v>
      </c>
      <c r="T5" s="49">
        <v>58</v>
      </c>
      <c r="U5" s="49">
        <v>60</v>
      </c>
      <c r="V5" s="49">
        <v>62</v>
      </c>
      <c r="W5" s="49">
        <v>64</v>
      </c>
      <c r="X5" s="49">
        <v>66</v>
      </c>
      <c r="Y5" s="49">
        <v>68</v>
      </c>
      <c r="Z5" s="49">
        <v>70</v>
      </c>
      <c r="AA5" s="84" t="s">
        <v>122</v>
      </c>
      <c r="AB5" s="84" t="s">
        <v>123</v>
      </c>
      <c r="AC5" s="84" t="s">
        <v>124</v>
      </c>
      <c r="AD5" s="83" t="s">
        <v>125</v>
      </c>
      <c r="AE5" s="83" t="s">
        <v>126</v>
      </c>
      <c r="AF5" s="83" t="s">
        <v>127</v>
      </c>
      <c r="AG5" s="83" t="s">
        <v>128</v>
      </c>
      <c r="AH5" s="83" t="s">
        <v>129</v>
      </c>
    </row>
    <row r="6" spans="2:34" s="3" customFormat="1" ht="42.75" customHeight="1" x14ac:dyDescent="0.25">
      <c r="B6" s="82"/>
      <c r="C6" s="82"/>
      <c r="D6" s="82"/>
      <c r="E6" s="82"/>
      <c r="F6" s="82"/>
      <c r="G6" s="38" t="s">
        <v>97</v>
      </c>
      <c r="H6" s="38" t="s">
        <v>98</v>
      </c>
      <c r="I6" s="38" t="s">
        <v>90</v>
      </c>
      <c r="J6" s="37">
        <v>6</v>
      </c>
      <c r="K6" s="37" t="s">
        <v>7</v>
      </c>
      <c r="L6" s="37">
        <v>7</v>
      </c>
      <c r="M6" s="37" t="s">
        <v>8</v>
      </c>
      <c r="N6" s="37">
        <v>8</v>
      </c>
      <c r="O6" s="37" t="s">
        <v>9</v>
      </c>
      <c r="P6" s="37">
        <v>9</v>
      </c>
      <c r="Q6" s="37" t="s">
        <v>10</v>
      </c>
      <c r="R6" s="37">
        <v>10</v>
      </c>
      <c r="S6" s="37" t="s">
        <v>11</v>
      </c>
      <c r="T6" s="37">
        <v>11</v>
      </c>
      <c r="U6" s="37" t="s">
        <v>12</v>
      </c>
      <c r="V6" s="37">
        <v>12</v>
      </c>
      <c r="W6" s="38" t="s">
        <v>15</v>
      </c>
      <c r="X6" s="38" t="s">
        <v>16</v>
      </c>
      <c r="Y6" s="38" t="s">
        <v>17</v>
      </c>
      <c r="Z6" s="38" t="s">
        <v>18</v>
      </c>
      <c r="AA6" s="84"/>
      <c r="AB6" s="84"/>
      <c r="AC6" s="84"/>
      <c r="AD6" s="82"/>
      <c r="AE6" s="82"/>
      <c r="AF6" s="82"/>
      <c r="AG6" s="82"/>
      <c r="AH6" s="82"/>
    </row>
    <row r="7" spans="2:34" s="3" customFormat="1" ht="12.75" customHeight="1" x14ac:dyDescent="0.25">
      <c r="B7" s="49">
        <v>1</v>
      </c>
      <c r="C7" s="49">
        <v>2</v>
      </c>
      <c r="D7" s="49">
        <v>3</v>
      </c>
      <c r="E7" s="49">
        <v>4</v>
      </c>
      <c r="F7" s="49" t="s">
        <v>151</v>
      </c>
      <c r="G7" s="38" t="s">
        <v>130</v>
      </c>
      <c r="H7" s="38" t="s">
        <v>131</v>
      </c>
      <c r="I7" s="38" t="s">
        <v>132</v>
      </c>
      <c r="J7" s="37" t="s">
        <v>133</v>
      </c>
      <c r="K7" s="37" t="s">
        <v>134</v>
      </c>
      <c r="L7" s="37" t="s">
        <v>135</v>
      </c>
      <c r="M7" s="37" t="s">
        <v>136</v>
      </c>
      <c r="N7" s="37" t="s">
        <v>137</v>
      </c>
      <c r="O7" s="37" t="s">
        <v>138</v>
      </c>
      <c r="P7" s="37" t="s">
        <v>139</v>
      </c>
      <c r="Q7" s="37" t="s">
        <v>140</v>
      </c>
      <c r="R7" s="37" t="s">
        <v>141</v>
      </c>
      <c r="S7" s="37" t="s">
        <v>142</v>
      </c>
      <c r="T7" s="37" t="s">
        <v>143</v>
      </c>
      <c r="U7" s="37" t="s">
        <v>144</v>
      </c>
      <c r="V7" s="37" t="s">
        <v>145</v>
      </c>
      <c r="W7" s="38" t="s">
        <v>146</v>
      </c>
      <c r="X7" s="38" t="s">
        <v>147</v>
      </c>
      <c r="Y7" s="38" t="s">
        <v>148</v>
      </c>
      <c r="Z7" s="38" t="s">
        <v>149</v>
      </c>
      <c r="AA7" s="49">
        <v>26</v>
      </c>
      <c r="AB7" s="49">
        <v>27</v>
      </c>
      <c r="AC7" s="49">
        <v>28</v>
      </c>
      <c r="AD7" s="49">
        <v>29</v>
      </c>
      <c r="AE7" s="49">
        <v>30</v>
      </c>
      <c r="AF7" s="49">
        <v>31</v>
      </c>
      <c r="AG7" s="49">
        <v>32</v>
      </c>
      <c r="AH7" s="49">
        <v>33</v>
      </c>
    </row>
    <row r="8" spans="2:34" x14ac:dyDescent="0.25">
      <c r="B8" s="87" t="s">
        <v>94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9"/>
    </row>
    <row r="9" spans="2:34" x14ac:dyDescent="0.2">
      <c r="B9" s="41">
        <v>1</v>
      </c>
      <c r="C9" s="20" t="s">
        <v>86</v>
      </c>
      <c r="D9" s="20"/>
      <c r="E9" s="54" t="s">
        <v>118</v>
      </c>
      <c r="F9" s="21">
        <f t="shared" ref="F9:F14" si="0">SUM(G9:Z9)</f>
        <v>165</v>
      </c>
      <c r="G9" s="21"/>
      <c r="H9" s="21"/>
      <c r="I9" s="21"/>
      <c r="J9" s="21"/>
      <c r="K9" s="42"/>
      <c r="L9" s="21"/>
      <c r="M9" s="21">
        <v>1</v>
      </c>
      <c r="N9" s="21">
        <v>8</v>
      </c>
      <c r="O9" s="21">
        <v>11</v>
      </c>
      <c r="P9" s="21">
        <v>22</v>
      </c>
      <c r="Q9" s="21">
        <v>25</v>
      </c>
      <c r="R9" s="21">
        <v>27</v>
      </c>
      <c r="S9" s="21">
        <v>29</v>
      </c>
      <c r="T9" s="21">
        <v>18</v>
      </c>
      <c r="U9" s="21">
        <v>17</v>
      </c>
      <c r="V9" s="21">
        <v>4</v>
      </c>
      <c r="W9" s="21">
        <v>3</v>
      </c>
      <c r="X9" s="22"/>
      <c r="Y9" s="44"/>
      <c r="Z9" s="22"/>
      <c r="AA9" s="22"/>
      <c r="AB9" s="39">
        <f>AA9*1.2</f>
        <v>0</v>
      </c>
      <c r="AC9" s="39">
        <f>F9*AA9</f>
        <v>0</v>
      </c>
      <c r="AD9" s="39">
        <f>AC9*1.2</f>
        <v>0</v>
      </c>
      <c r="AE9" s="39"/>
      <c r="AF9" s="39">
        <f>AE9*1.2</f>
        <v>0</v>
      </c>
      <c r="AG9" s="39">
        <f>AC9+AE9</f>
        <v>0</v>
      </c>
      <c r="AH9" s="40">
        <f>AG9*1.2</f>
        <v>0</v>
      </c>
    </row>
    <row r="10" spans="2:34" x14ac:dyDescent="0.2">
      <c r="B10" s="41">
        <v>2</v>
      </c>
      <c r="C10" s="20" t="s">
        <v>87</v>
      </c>
      <c r="D10" s="20"/>
      <c r="E10" s="54" t="s">
        <v>118</v>
      </c>
      <c r="F10" s="21">
        <f t="shared" si="0"/>
        <v>165</v>
      </c>
      <c r="G10" s="21"/>
      <c r="H10" s="21"/>
      <c r="I10" s="21"/>
      <c r="J10" s="21"/>
      <c r="K10" s="42"/>
      <c r="L10" s="21"/>
      <c r="M10" s="21">
        <v>1</v>
      </c>
      <c r="N10" s="21">
        <v>8</v>
      </c>
      <c r="O10" s="21">
        <v>11</v>
      </c>
      <c r="P10" s="21">
        <v>22</v>
      </c>
      <c r="Q10" s="21">
        <v>25</v>
      </c>
      <c r="R10" s="21">
        <v>27</v>
      </c>
      <c r="S10" s="21">
        <v>29</v>
      </c>
      <c r="T10" s="21">
        <v>18</v>
      </c>
      <c r="U10" s="21">
        <v>17</v>
      </c>
      <c r="V10" s="21">
        <v>4</v>
      </c>
      <c r="W10" s="21">
        <v>3</v>
      </c>
      <c r="X10" s="22"/>
      <c r="Y10" s="22"/>
      <c r="Z10" s="22"/>
      <c r="AA10" s="22"/>
      <c r="AB10" s="39">
        <f t="shared" ref="AB10:AB14" si="1">AA10*1.2</f>
        <v>0</v>
      </c>
      <c r="AC10" s="39">
        <f t="shared" ref="AC10:AC14" si="2">F10*AA10</f>
        <v>0</v>
      </c>
      <c r="AD10" s="39">
        <f t="shared" ref="AD10:AD14" si="3">AC10*1.2</f>
        <v>0</v>
      </c>
      <c r="AE10" s="39"/>
      <c r="AF10" s="39">
        <f t="shared" ref="AF10:AF14" si="4">AE10*1.2</f>
        <v>0</v>
      </c>
      <c r="AG10" s="39">
        <f t="shared" ref="AG10:AG14" si="5">AC10+AE10</f>
        <v>0</v>
      </c>
      <c r="AH10" s="40">
        <f t="shared" ref="AH10:AH14" si="6">AG10*1.2</f>
        <v>0</v>
      </c>
    </row>
    <row r="11" spans="2:34" x14ac:dyDescent="0.2">
      <c r="B11" s="41">
        <v>3</v>
      </c>
      <c r="C11" s="20" t="s">
        <v>88</v>
      </c>
      <c r="D11" s="20"/>
      <c r="E11" s="54" t="s">
        <v>118</v>
      </c>
      <c r="F11" s="21">
        <f t="shared" si="0"/>
        <v>165</v>
      </c>
      <c r="G11" s="21"/>
      <c r="H11" s="21"/>
      <c r="I11" s="21"/>
      <c r="J11" s="21"/>
      <c r="K11" s="42"/>
      <c r="L11" s="21"/>
      <c r="M11" s="21">
        <v>1</v>
      </c>
      <c r="N11" s="21">
        <v>8</v>
      </c>
      <c r="O11" s="21">
        <v>11</v>
      </c>
      <c r="P11" s="21">
        <v>22</v>
      </c>
      <c r="Q11" s="21">
        <v>25</v>
      </c>
      <c r="R11" s="21">
        <v>27</v>
      </c>
      <c r="S11" s="21">
        <v>29</v>
      </c>
      <c r="T11" s="21">
        <v>18</v>
      </c>
      <c r="U11" s="21">
        <v>17</v>
      </c>
      <c r="V11" s="21">
        <v>4</v>
      </c>
      <c r="W11" s="21">
        <v>3</v>
      </c>
      <c r="X11" s="22"/>
      <c r="Y11" s="22"/>
      <c r="Z11" s="22"/>
      <c r="AA11" s="22"/>
      <c r="AB11" s="39">
        <f t="shared" si="1"/>
        <v>0</v>
      </c>
      <c r="AC11" s="39">
        <f t="shared" si="2"/>
        <v>0</v>
      </c>
      <c r="AD11" s="39">
        <f t="shared" si="3"/>
        <v>0</v>
      </c>
      <c r="AE11" s="39"/>
      <c r="AF11" s="39">
        <f t="shared" si="4"/>
        <v>0</v>
      </c>
      <c r="AG11" s="39">
        <f t="shared" si="5"/>
        <v>0</v>
      </c>
      <c r="AH11" s="40">
        <f t="shared" si="6"/>
        <v>0</v>
      </c>
    </row>
    <row r="12" spans="2:34" x14ac:dyDescent="0.2">
      <c r="B12" s="41">
        <v>4</v>
      </c>
      <c r="C12" s="20" t="s">
        <v>89</v>
      </c>
      <c r="D12" s="20"/>
      <c r="E12" s="54" t="s">
        <v>118</v>
      </c>
      <c r="F12" s="21">
        <f t="shared" si="0"/>
        <v>375</v>
      </c>
      <c r="G12" s="21"/>
      <c r="H12" s="21"/>
      <c r="I12" s="21"/>
      <c r="J12" s="21">
        <v>2</v>
      </c>
      <c r="K12" s="42"/>
      <c r="L12" s="21">
        <v>5</v>
      </c>
      <c r="M12" s="21"/>
      <c r="N12" s="21">
        <v>50</v>
      </c>
      <c r="O12" s="21"/>
      <c r="P12" s="21">
        <v>98</v>
      </c>
      <c r="Q12" s="21"/>
      <c r="R12" s="21">
        <v>100</v>
      </c>
      <c r="S12" s="21"/>
      <c r="T12" s="21">
        <v>78</v>
      </c>
      <c r="U12" s="21"/>
      <c r="V12" s="21">
        <v>36</v>
      </c>
      <c r="W12" s="21"/>
      <c r="X12" s="21">
        <v>5</v>
      </c>
      <c r="Y12" s="21"/>
      <c r="Z12" s="21">
        <v>1</v>
      </c>
      <c r="AA12" s="21"/>
      <c r="AB12" s="39">
        <f t="shared" si="1"/>
        <v>0</v>
      </c>
      <c r="AC12" s="39">
        <f t="shared" si="2"/>
        <v>0</v>
      </c>
      <c r="AD12" s="39">
        <f t="shared" si="3"/>
        <v>0</v>
      </c>
      <c r="AE12" s="39"/>
      <c r="AF12" s="39">
        <f t="shared" si="4"/>
        <v>0</v>
      </c>
      <c r="AG12" s="39">
        <f t="shared" si="5"/>
        <v>0</v>
      </c>
      <c r="AH12" s="40">
        <f t="shared" si="6"/>
        <v>0</v>
      </c>
    </row>
    <row r="13" spans="2:34" x14ac:dyDescent="0.2">
      <c r="B13" s="43">
        <v>5</v>
      </c>
      <c r="C13" s="20" t="s">
        <v>91</v>
      </c>
      <c r="D13" s="20"/>
      <c r="E13" s="54" t="s">
        <v>118</v>
      </c>
      <c r="F13" s="21">
        <f t="shared" si="0"/>
        <v>210</v>
      </c>
      <c r="G13" s="9"/>
      <c r="H13" s="9"/>
      <c r="I13" s="11">
        <v>1</v>
      </c>
      <c r="J13" s="11">
        <v>1</v>
      </c>
      <c r="K13" s="11">
        <v>1</v>
      </c>
      <c r="L13" s="11">
        <v>4</v>
      </c>
      <c r="M13" s="11">
        <v>7</v>
      </c>
      <c r="N13" s="6">
        <v>18</v>
      </c>
      <c r="O13" s="6">
        <v>32</v>
      </c>
      <c r="P13" s="6">
        <v>26</v>
      </c>
      <c r="Q13" s="6">
        <v>36</v>
      </c>
      <c r="R13" s="6">
        <v>27</v>
      </c>
      <c r="S13" s="6">
        <v>20</v>
      </c>
      <c r="T13" s="6">
        <v>19</v>
      </c>
      <c r="U13" s="6">
        <v>10</v>
      </c>
      <c r="V13" s="6">
        <v>6</v>
      </c>
      <c r="W13" s="10">
        <v>2</v>
      </c>
      <c r="X13" s="9"/>
      <c r="Y13" s="9"/>
      <c r="Z13" s="9"/>
      <c r="AA13" s="9"/>
      <c r="AB13" s="39">
        <f t="shared" si="1"/>
        <v>0</v>
      </c>
      <c r="AC13" s="39">
        <f t="shared" si="2"/>
        <v>0</v>
      </c>
      <c r="AD13" s="39">
        <f t="shared" si="3"/>
        <v>0</v>
      </c>
      <c r="AE13" s="39"/>
      <c r="AF13" s="39">
        <f t="shared" si="4"/>
        <v>0</v>
      </c>
      <c r="AG13" s="39">
        <f t="shared" si="5"/>
        <v>0</v>
      </c>
      <c r="AH13" s="40">
        <f t="shared" si="6"/>
        <v>0</v>
      </c>
    </row>
    <row r="14" spans="2:34" x14ac:dyDescent="0.2">
      <c r="B14" s="43">
        <v>6</v>
      </c>
      <c r="C14" s="20" t="s">
        <v>92</v>
      </c>
      <c r="D14" s="20"/>
      <c r="E14" s="54" t="s">
        <v>118</v>
      </c>
      <c r="F14" s="21">
        <f t="shared" si="0"/>
        <v>50</v>
      </c>
      <c r="G14" s="9"/>
      <c r="H14" s="9"/>
      <c r="I14" s="9"/>
      <c r="J14" s="9"/>
      <c r="K14" s="9"/>
      <c r="L14" s="11"/>
      <c r="M14" s="12"/>
      <c r="N14" s="6">
        <v>3</v>
      </c>
      <c r="O14" s="6">
        <v>6</v>
      </c>
      <c r="P14" s="6">
        <v>6</v>
      </c>
      <c r="Q14" s="6">
        <v>8</v>
      </c>
      <c r="R14" s="6">
        <v>6</v>
      </c>
      <c r="S14" s="6">
        <v>7</v>
      </c>
      <c r="T14" s="6">
        <v>7</v>
      </c>
      <c r="U14" s="6">
        <v>4</v>
      </c>
      <c r="V14" s="6">
        <v>3</v>
      </c>
      <c r="W14" s="11"/>
      <c r="X14" s="9"/>
      <c r="Y14" s="9"/>
      <c r="Z14" s="9"/>
      <c r="AA14" s="9"/>
      <c r="AB14" s="39">
        <f t="shared" si="1"/>
        <v>0</v>
      </c>
      <c r="AC14" s="39">
        <f t="shared" si="2"/>
        <v>0</v>
      </c>
      <c r="AD14" s="39">
        <f t="shared" si="3"/>
        <v>0</v>
      </c>
      <c r="AE14" s="39"/>
      <c r="AF14" s="39">
        <f t="shared" si="4"/>
        <v>0</v>
      </c>
      <c r="AG14" s="39">
        <f t="shared" si="5"/>
        <v>0</v>
      </c>
      <c r="AH14" s="40">
        <f t="shared" si="6"/>
        <v>0</v>
      </c>
    </row>
    <row r="15" spans="2:34" x14ac:dyDescent="0.25">
      <c r="B15" s="90" t="s">
        <v>14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2"/>
    </row>
    <row r="16" spans="2:34" x14ac:dyDescent="0.25">
      <c r="B16" s="47">
        <v>1</v>
      </c>
      <c r="C16" s="28" t="s">
        <v>19</v>
      </c>
      <c r="D16" s="28"/>
      <c r="E16" s="51" t="s">
        <v>119</v>
      </c>
      <c r="F16" s="29">
        <f t="shared" ref="F16:F32" si="7">SUM(G16:Z16)</f>
        <v>180</v>
      </c>
      <c r="G16" s="29"/>
      <c r="H16" s="29"/>
      <c r="I16" s="29"/>
      <c r="J16" s="29"/>
      <c r="K16" s="30">
        <v>90</v>
      </c>
      <c r="L16" s="30">
        <v>90</v>
      </c>
      <c r="M16" s="30"/>
      <c r="N16" s="30"/>
      <c r="O16" s="31"/>
      <c r="P16" s="31"/>
      <c r="Q16" s="31"/>
      <c r="R16" s="32"/>
      <c r="S16" s="32"/>
      <c r="T16" s="32"/>
      <c r="U16" s="33"/>
      <c r="V16" s="33"/>
      <c r="W16" s="27"/>
      <c r="X16" s="27"/>
      <c r="Y16" s="27"/>
      <c r="Z16" s="27"/>
      <c r="AA16" s="27"/>
      <c r="AB16" s="39">
        <f>AA16*1.2</f>
        <v>0</v>
      </c>
      <c r="AC16" s="39">
        <f>F16*AA16</f>
        <v>0</v>
      </c>
      <c r="AD16" s="39">
        <f t="shared" ref="AD16:AD32" si="8">AC16*1.2</f>
        <v>0</v>
      </c>
      <c r="AE16" s="34"/>
      <c r="AF16" s="34">
        <f>AE16*1.2</f>
        <v>0</v>
      </c>
      <c r="AG16" s="34">
        <f>AC16+AE16</f>
        <v>0</v>
      </c>
      <c r="AH16" s="35">
        <f>AG16*1.2</f>
        <v>0</v>
      </c>
    </row>
    <row r="17" spans="2:34" x14ac:dyDescent="0.25">
      <c r="B17" s="48">
        <v>2</v>
      </c>
      <c r="C17" s="23" t="s">
        <v>157</v>
      </c>
      <c r="D17" s="23"/>
      <c r="E17" s="49" t="s">
        <v>120</v>
      </c>
      <c r="F17" s="11">
        <f t="shared" si="7"/>
        <v>180</v>
      </c>
      <c r="G17" s="11"/>
      <c r="H17" s="11"/>
      <c r="I17" s="11"/>
      <c r="J17" s="11"/>
      <c r="K17" s="11">
        <v>60</v>
      </c>
      <c r="L17" s="11">
        <v>50</v>
      </c>
      <c r="M17" s="11">
        <v>50</v>
      </c>
      <c r="N17" s="11">
        <v>20</v>
      </c>
      <c r="O17" s="24"/>
      <c r="P17" s="24"/>
      <c r="Q17" s="24"/>
      <c r="R17" s="8"/>
      <c r="S17" s="8"/>
      <c r="T17" s="8"/>
      <c r="U17" s="6"/>
      <c r="V17" s="6"/>
      <c r="W17" s="9"/>
      <c r="X17" s="9"/>
      <c r="Y17" s="9"/>
      <c r="Z17" s="9"/>
      <c r="AA17" s="9"/>
      <c r="AB17" s="39">
        <f t="shared" ref="AB17:AB32" si="9">AA17*1.2</f>
        <v>0</v>
      </c>
      <c r="AC17" s="39">
        <f t="shared" ref="AC17:AC32" si="10">F17*AA17</f>
        <v>0</v>
      </c>
      <c r="AD17" s="39">
        <f t="shared" si="8"/>
        <v>0</v>
      </c>
      <c r="AE17" s="26"/>
      <c r="AF17" s="34">
        <f t="shared" ref="AF17:AF32" si="11">AE17*1.2</f>
        <v>0</v>
      </c>
      <c r="AG17" s="34">
        <f t="shared" ref="AG17:AG32" si="12">AC17+AE17</f>
        <v>0</v>
      </c>
      <c r="AH17" s="35">
        <f t="shared" ref="AH17:AH32" si="13">AG17*1.2</f>
        <v>0</v>
      </c>
    </row>
    <row r="18" spans="2:34" x14ac:dyDescent="0.25">
      <c r="B18" s="48">
        <v>3</v>
      </c>
      <c r="C18" s="23" t="s">
        <v>106</v>
      </c>
      <c r="D18" s="23"/>
      <c r="E18" s="49" t="s">
        <v>120</v>
      </c>
      <c r="F18" s="11">
        <f t="shared" si="7"/>
        <v>180</v>
      </c>
      <c r="G18" s="11"/>
      <c r="H18" s="11"/>
      <c r="I18" s="11"/>
      <c r="J18" s="11"/>
      <c r="K18" s="11">
        <v>60</v>
      </c>
      <c r="L18" s="11">
        <v>50</v>
      </c>
      <c r="M18" s="11">
        <v>50</v>
      </c>
      <c r="N18" s="11">
        <v>20</v>
      </c>
      <c r="O18" s="24"/>
      <c r="P18" s="24"/>
      <c r="Q18" s="24"/>
      <c r="R18" s="8"/>
      <c r="S18" s="8"/>
      <c r="T18" s="8"/>
      <c r="U18" s="6"/>
      <c r="V18" s="6"/>
      <c r="W18" s="9"/>
      <c r="X18" s="9"/>
      <c r="Y18" s="9"/>
      <c r="Z18" s="9"/>
      <c r="AA18" s="9"/>
      <c r="AB18" s="39">
        <f t="shared" si="9"/>
        <v>0</v>
      </c>
      <c r="AC18" s="39">
        <f t="shared" si="10"/>
        <v>0</v>
      </c>
      <c r="AD18" s="39">
        <f t="shared" si="8"/>
        <v>0</v>
      </c>
      <c r="AE18" s="26"/>
      <c r="AF18" s="34">
        <f t="shared" si="11"/>
        <v>0</v>
      </c>
      <c r="AG18" s="34">
        <f t="shared" si="12"/>
        <v>0</v>
      </c>
      <c r="AH18" s="35">
        <f t="shared" si="13"/>
        <v>0</v>
      </c>
    </row>
    <row r="19" spans="2:34" x14ac:dyDescent="0.25">
      <c r="B19" s="48">
        <v>4</v>
      </c>
      <c r="C19" s="23" t="s">
        <v>107</v>
      </c>
      <c r="D19" s="23"/>
      <c r="E19" s="49" t="s">
        <v>120</v>
      </c>
      <c r="F19" s="11">
        <f t="shared" si="7"/>
        <v>180</v>
      </c>
      <c r="G19" s="11"/>
      <c r="H19" s="11"/>
      <c r="I19" s="11"/>
      <c r="J19" s="11"/>
      <c r="K19" s="11">
        <v>60</v>
      </c>
      <c r="L19" s="11">
        <v>50</v>
      </c>
      <c r="M19" s="11">
        <v>50</v>
      </c>
      <c r="N19" s="11">
        <v>20</v>
      </c>
      <c r="O19" s="24"/>
      <c r="P19" s="24"/>
      <c r="Q19" s="24"/>
      <c r="R19" s="8"/>
      <c r="S19" s="8"/>
      <c r="T19" s="8"/>
      <c r="U19" s="6"/>
      <c r="V19" s="6"/>
      <c r="W19" s="9"/>
      <c r="X19" s="9"/>
      <c r="Y19" s="9"/>
      <c r="Z19" s="9"/>
      <c r="AA19" s="9"/>
      <c r="AB19" s="39">
        <f t="shared" si="9"/>
        <v>0</v>
      </c>
      <c r="AC19" s="39">
        <f t="shared" si="10"/>
        <v>0</v>
      </c>
      <c r="AD19" s="39">
        <f t="shared" si="8"/>
        <v>0</v>
      </c>
      <c r="AE19" s="26"/>
      <c r="AF19" s="34">
        <f t="shared" si="11"/>
        <v>0</v>
      </c>
      <c r="AG19" s="34">
        <f t="shared" si="12"/>
        <v>0</v>
      </c>
      <c r="AH19" s="35">
        <f t="shared" si="13"/>
        <v>0</v>
      </c>
    </row>
    <row r="20" spans="2:34" ht="25.5" x14ac:dyDescent="0.25">
      <c r="B20" s="48">
        <v>5</v>
      </c>
      <c r="C20" s="23" t="s">
        <v>104</v>
      </c>
      <c r="D20" s="23"/>
      <c r="E20" s="49" t="s">
        <v>120</v>
      </c>
      <c r="F20" s="11">
        <f t="shared" si="7"/>
        <v>180</v>
      </c>
      <c r="G20" s="11"/>
      <c r="H20" s="11"/>
      <c r="I20" s="11"/>
      <c r="J20" s="11"/>
      <c r="K20" s="11">
        <v>60</v>
      </c>
      <c r="L20" s="11">
        <v>50</v>
      </c>
      <c r="M20" s="11">
        <v>50</v>
      </c>
      <c r="N20" s="11">
        <v>20</v>
      </c>
      <c r="O20" s="24"/>
      <c r="P20" s="24"/>
      <c r="Q20" s="24"/>
      <c r="R20" s="8"/>
      <c r="S20" s="8"/>
      <c r="T20" s="8"/>
      <c r="U20" s="6"/>
      <c r="V20" s="6"/>
      <c r="W20" s="9"/>
      <c r="X20" s="9"/>
      <c r="Y20" s="9"/>
      <c r="Z20" s="9"/>
      <c r="AA20" s="9"/>
      <c r="AB20" s="39">
        <f t="shared" si="9"/>
        <v>0</v>
      </c>
      <c r="AC20" s="39">
        <f t="shared" si="10"/>
        <v>0</v>
      </c>
      <c r="AD20" s="39">
        <f t="shared" si="8"/>
        <v>0</v>
      </c>
      <c r="AE20" s="26"/>
      <c r="AF20" s="34">
        <f t="shared" si="11"/>
        <v>0</v>
      </c>
      <c r="AG20" s="34">
        <f t="shared" si="12"/>
        <v>0</v>
      </c>
      <c r="AH20" s="35">
        <f t="shared" si="13"/>
        <v>0</v>
      </c>
    </row>
    <row r="21" spans="2:34" ht="25.5" x14ac:dyDescent="0.25">
      <c r="B21" s="48">
        <v>6</v>
      </c>
      <c r="C21" s="23" t="s">
        <v>105</v>
      </c>
      <c r="D21" s="23"/>
      <c r="E21" s="49" t="s">
        <v>120</v>
      </c>
      <c r="F21" s="11">
        <f t="shared" si="7"/>
        <v>180</v>
      </c>
      <c r="G21" s="11"/>
      <c r="H21" s="11"/>
      <c r="I21" s="11"/>
      <c r="J21" s="11"/>
      <c r="K21" s="11">
        <v>60</v>
      </c>
      <c r="L21" s="11">
        <v>50</v>
      </c>
      <c r="M21" s="11">
        <v>50</v>
      </c>
      <c r="N21" s="11">
        <v>20</v>
      </c>
      <c r="O21" s="24"/>
      <c r="P21" s="11"/>
      <c r="Q21" s="11"/>
      <c r="R21" s="6"/>
      <c r="S21" s="6"/>
      <c r="T21" s="6"/>
      <c r="U21" s="6"/>
      <c r="V21" s="6"/>
      <c r="W21" s="9"/>
      <c r="X21" s="9"/>
      <c r="Y21" s="9"/>
      <c r="Z21" s="9"/>
      <c r="AA21" s="9"/>
      <c r="AB21" s="39">
        <f t="shared" si="9"/>
        <v>0</v>
      </c>
      <c r="AC21" s="39">
        <f t="shared" si="10"/>
        <v>0</v>
      </c>
      <c r="AD21" s="39">
        <f t="shared" si="8"/>
        <v>0</v>
      </c>
      <c r="AE21" s="26"/>
      <c r="AF21" s="34">
        <f t="shared" si="11"/>
        <v>0</v>
      </c>
      <c r="AG21" s="34">
        <f t="shared" si="12"/>
        <v>0</v>
      </c>
      <c r="AH21" s="35">
        <f t="shared" si="13"/>
        <v>0</v>
      </c>
    </row>
    <row r="22" spans="2:34" x14ac:dyDescent="0.25">
      <c r="B22" s="48">
        <v>7</v>
      </c>
      <c r="C22" s="23" t="s">
        <v>103</v>
      </c>
      <c r="D22" s="23"/>
      <c r="E22" s="49" t="s">
        <v>120</v>
      </c>
      <c r="F22" s="11">
        <f t="shared" si="7"/>
        <v>180</v>
      </c>
      <c r="G22" s="11"/>
      <c r="H22" s="11"/>
      <c r="I22" s="11"/>
      <c r="J22" s="11"/>
      <c r="K22" s="11">
        <v>60</v>
      </c>
      <c r="L22" s="11">
        <v>50</v>
      </c>
      <c r="M22" s="11">
        <v>50</v>
      </c>
      <c r="N22" s="11">
        <v>20</v>
      </c>
      <c r="O22" s="24"/>
      <c r="P22" s="11"/>
      <c r="Q22" s="11"/>
      <c r="R22" s="6"/>
      <c r="S22" s="6"/>
      <c r="T22" s="6"/>
      <c r="U22" s="6"/>
      <c r="V22" s="6"/>
      <c r="W22" s="9"/>
      <c r="X22" s="9"/>
      <c r="Y22" s="9"/>
      <c r="Z22" s="9"/>
      <c r="AA22" s="9"/>
      <c r="AB22" s="39">
        <f t="shared" si="9"/>
        <v>0</v>
      </c>
      <c r="AC22" s="39">
        <f t="shared" si="10"/>
        <v>0</v>
      </c>
      <c r="AD22" s="39">
        <f>AC22*1.2</f>
        <v>0</v>
      </c>
      <c r="AE22" s="26"/>
      <c r="AF22" s="34">
        <f t="shared" si="11"/>
        <v>0</v>
      </c>
      <c r="AG22" s="34">
        <f t="shared" si="12"/>
        <v>0</v>
      </c>
      <c r="AH22" s="35">
        <f t="shared" si="13"/>
        <v>0</v>
      </c>
    </row>
    <row r="23" spans="2:34" x14ac:dyDescent="0.25">
      <c r="B23" s="48">
        <v>8</v>
      </c>
      <c r="C23" s="23" t="s">
        <v>155</v>
      </c>
      <c r="D23" s="23"/>
      <c r="E23" s="49" t="s">
        <v>120</v>
      </c>
      <c r="F23" s="11">
        <f t="shared" si="7"/>
        <v>180</v>
      </c>
      <c r="G23" s="11"/>
      <c r="H23" s="11"/>
      <c r="I23" s="11"/>
      <c r="J23" s="11"/>
      <c r="K23" s="11">
        <v>60</v>
      </c>
      <c r="L23" s="11">
        <v>50</v>
      </c>
      <c r="M23" s="11">
        <v>50</v>
      </c>
      <c r="N23" s="11">
        <v>20</v>
      </c>
      <c r="O23" s="24"/>
      <c r="P23" s="11"/>
      <c r="Q23" s="11"/>
      <c r="R23" s="6"/>
      <c r="S23" s="6"/>
      <c r="T23" s="6"/>
      <c r="U23" s="6"/>
      <c r="V23" s="6"/>
      <c r="W23" s="9"/>
      <c r="X23" s="9"/>
      <c r="Y23" s="9"/>
      <c r="Z23" s="9"/>
      <c r="AA23" s="9"/>
      <c r="AB23" s="39">
        <f t="shared" si="9"/>
        <v>0</v>
      </c>
      <c r="AC23" s="39">
        <f t="shared" si="10"/>
        <v>0</v>
      </c>
      <c r="AD23" s="39">
        <f t="shared" si="8"/>
        <v>0</v>
      </c>
      <c r="AE23" s="26"/>
      <c r="AF23" s="34">
        <f t="shared" si="11"/>
        <v>0</v>
      </c>
      <c r="AG23" s="34">
        <f t="shared" si="12"/>
        <v>0</v>
      </c>
      <c r="AH23" s="35">
        <f t="shared" si="13"/>
        <v>0</v>
      </c>
    </row>
    <row r="24" spans="2:34" ht="25.5" x14ac:dyDescent="0.25">
      <c r="B24" s="48">
        <v>9</v>
      </c>
      <c r="C24" s="23" t="s">
        <v>108</v>
      </c>
      <c r="D24" s="23"/>
      <c r="E24" s="49" t="s">
        <v>120</v>
      </c>
      <c r="F24" s="11">
        <f t="shared" si="7"/>
        <v>180</v>
      </c>
      <c r="G24" s="11"/>
      <c r="H24" s="11"/>
      <c r="I24" s="11"/>
      <c r="J24" s="11"/>
      <c r="K24" s="11">
        <v>60</v>
      </c>
      <c r="L24" s="11">
        <v>50</v>
      </c>
      <c r="M24" s="11">
        <v>50</v>
      </c>
      <c r="N24" s="11">
        <v>20</v>
      </c>
      <c r="O24" s="24"/>
      <c r="P24" s="11"/>
      <c r="Q24" s="11"/>
      <c r="R24" s="6"/>
      <c r="S24" s="6"/>
      <c r="T24" s="6"/>
      <c r="U24" s="6"/>
      <c r="V24" s="6"/>
      <c r="W24" s="9"/>
      <c r="X24" s="9"/>
      <c r="Y24" s="9"/>
      <c r="Z24" s="9"/>
      <c r="AA24" s="9"/>
      <c r="AB24" s="39">
        <f t="shared" si="9"/>
        <v>0</v>
      </c>
      <c r="AC24" s="39">
        <f t="shared" si="10"/>
        <v>0</v>
      </c>
      <c r="AD24" s="39">
        <f t="shared" si="8"/>
        <v>0</v>
      </c>
      <c r="AE24" s="26"/>
      <c r="AF24" s="34">
        <f t="shared" si="11"/>
        <v>0</v>
      </c>
      <c r="AG24" s="34">
        <f t="shared" si="12"/>
        <v>0</v>
      </c>
      <c r="AH24" s="35">
        <f t="shared" si="13"/>
        <v>0</v>
      </c>
    </row>
    <row r="25" spans="2:34" x14ac:dyDescent="0.25">
      <c r="B25" s="47">
        <v>10</v>
      </c>
      <c r="C25" s="22" t="s">
        <v>159</v>
      </c>
      <c r="D25" s="25"/>
      <c r="E25" s="49" t="s">
        <v>120</v>
      </c>
      <c r="F25" s="11">
        <f t="shared" si="7"/>
        <v>180</v>
      </c>
      <c r="G25" s="11"/>
      <c r="H25" s="11"/>
      <c r="I25" s="11"/>
      <c r="J25" s="11"/>
      <c r="K25" s="11">
        <v>60</v>
      </c>
      <c r="L25" s="11">
        <v>50</v>
      </c>
      <c r="M25" s="11">
        <v>50</v>
      </c>
      <c r="N25" s="11">
        <v>20</v>
      </c>
      <c r="O25" s="24"/>
      <c r="P25" s="11"/>
      <c r="Q25" s="11"/>
      <c r="R25" s="6"/>
      <c r="S25" s="6"/>
      <c r="T25" s="6"/>
      <c r="U25" s="6"/>
      <c r="V25" s="6"/>
      <c r="W25" s="9"/>
      <c r="X25" s="9"/>
      <c r="Y25" s="9"/>
      <c r="Z25" s="9"/>
      <c r="AA25" s="9"/>
      <c r="AB25" s="39">
        <f t="shared" si="9"/>
        <v>0</v>
      </c>
      <c r="AC25" s="39">
        <f t="shared" si="10"/>
        <v>0</v>
      </c>
      <c r="AD25" s="39">
        <f t="shared" si="8"/>
        <v>0</v>
      </c>
      <c r="AE25" s="26"/>
      <c r="AF25" s="34">
        <f t="shared" si="11"/>
        <v>0</v>
      </c>
      <c r="AG25" s="34">
        <f t="shared" si="12"/>
        <v>0</v>
      </c>
      <c r="AH25" s="35">
        <f t="shared" si="13"/>
        <v>0</v>
      </c>
    </row>
    <row r="26" spans="2:34" x14ac:dyDescent="0.25">
      <c r="B26" s="48">
        <v>11</v>
      </c>
      <c r="C26" s="23" t="s">
        <v>158</v>
      </c>
      <c r="D26" s="23"/>
      <c r="E26" s="49" t="s">
        <v>120</v>
      </c>
      <c r="F26" s="11">
        <f t="shared" si="7"/>
        <v>180</v>
      </c>
      <c r="G26" s="11"/>
      <c r="H26" s="11"/>
      <c r="I26" s="11"/>
      <c r="J26" s="11"/>
      <c r="K26" s="11">
        <v>60</v>
      </c>
      <c r="L26" s="11">
        <v>50</v>
      </c>
      <c r="M26" s="11">
        <v>50</v>
      </c>
      <c r="N26" s="11">
        <v>20</v>
      </c>
      <c r="O26" s="24"/>
      <c r="P26" s="11"/>
      <c r="Q26" s="11"/>
      <c r="R26" s="6"/>
      <c r="S26" s="6"/>
      <c r="T26" s="6"/>
      <c r="U26" s="6"/>
      <c r="V26" s="6"/>
      <c r="W26" s="9"/>
      <c r="X26" s="9"/>
      <c r="Y26" s="9"/>
      <c r="Z26" s="9"/>
      <c r="AA26" s="9"/>
      <c r="AB26" s="39">
        <f t="shared" si="9"/>
        <v>0</v>
      </c>
      <c r="AC26" s="39">
        <f t="shared" si="10"/>
        <v>0</v>
      </c>
      <c r="AD26" s="39">
        <f t="shared" si="8"/>
        <v>0</v>
      </c>
      <c r="AE26" s="26"/>
      <c r="AF26" s="34">
        <f t="shared" si="11"/>
        <v>0</v>
      </c>
      <c r="AG26" s="34">
        <f t="shared" si="12"/>
        <v>0</v>
      </c>
      <c r="AH26" s="35">
        <f t="shared" si="13"/>
        <v>0</v>
      </c>
    </row>
    <row r="27" spans="2:34" x14ac:dyDescent="0.25">
      <c r="B27" s="48">
        <v>12</v>
      </c>
      <c r="C27" s="23" t="s">
        <v>160</v>
      </c>
      <c r="D27" s="23"/>
      <c r="E27" s="49" t="s">
        <v>120</v>
      </c>
      <c r="F27" s="11">
        <f t="shared" si="7"/>
        <v>180</v>
      </c>
      <c r="G27" s="11"/>
      <c r="H27" s="11"/>
      <c r="I27" s="11"/>
      <c r="J27" s="11"/>
      <c r="K27" s="11">
        <v>60</v>
      </c>
      <c r="L27" s="11">
        <v>50</v>
      </c>
      <c r="M27" s="11">
        <v>50</v>
      </c>
      <c r="N27" s="11">
        <v>20</v>
      </c>
      <c r="O27" s="24"/>
      <c r="P27" s="11"/>
      <c r="Q27" s="11"/>
      <c r="R27" s="6"/>
      <c r="S27" s="6"/>
      <c r="T27" s="6"/>
      <c r="U27" s="6"/>
      <c r="V27" s="6"/>
      <c r="W27" s="9"/>
      <c r="X27" s="9"/>
      <c r="Y27" s="9"/>
      <c r="Z27" s="9"/>
      <c r="AA27" s="9"/>
      <c r="AB27" s="39">
        <f t="shared" si="9"/>
        <v>0</v>
      </c>
      <c r="AC27" s="39">
        <f t="shared" si="10"/>
        <v>0</v>
      </c>
      <c r="AD27" s="39">
        <f t="shared" si="8"/>
        <v>0</v>
      </c>
      <c r="AE27" s="26"/>
      <c r="AF27" s="34">
        <f t="shared" si="11"/>
        <v>0</v>
      </c>
      <c r="AG27" s="34">
        <f t="shared" si="12"/>
        <v>0</v>
      </c>
      <c r="AH27" s="35">
        <f t="shared" si="13"/>
        <v>0</v>
      </c>
    </row>
    <row r="28" spans="2:34" x14ac:dyDescent="0.25">
      <c r="B28" s="48">
        <v>13</v>
      </c>
      <c r="C28" s="23" t="s">
        <v>115</v>
      </c>
      <c r="D28" s="23"/>
      <c r="E28" s="49" t="s">
        <v>120</v>
      </c>
      <c r="F28" s="11">
        <f t="shared" si="7"/>
        <v>45</v>
      </c>
      <c r="G28" s="11"/>
      <c r="H28" s="11"/>
      <c r="I28" s="11"/>
      <c r="J28" s="11"/>
      <c r="K28" s="11">
        <v>16</v>
      </c>
      <c r="L28" s="11">
        <v>16</v>
      </c>
      <c r="M28" s="11">
        <v>8</v>
      </c>
      <c r="N28" s="11">
        <v>5</v>
      </c>
      <c r="O28" s="24"/>
      <c r="P28" s="11"/>
      <c r="Q28" s="11"/>
      <c r="R28" s="6"/>
      <c r="S28" s="6"/>
      <c r="T28" s="6"/>
      <c r="U28" s="6"/>
      <c r="V28" s="6"/>
      <c r="W28" s="9"/>
      <c r="X28" s="9"/>
      <c r="Y28" s="9"/>
      <c r="Z28" s="9"/>
      <c r="AA28" s="9"/>
      <c r="AB28" s="39">
        <f t="shared" si="9"/>
        <v>0</v>
      </c>
      <c r="AC28" s="39">
        <f t="shared" si="10"/>
        <v>0</v>
      </c>
      <c r="AD28" s="39">
        <f t="shared" si="8"/>
        <v>0</v>
      </c>
      <c r="AE28" s="26"/>
      <c r="AF28" s="34">
        <f t="shared" si="11"/>
        <v>0</v>
      </c>
      <c r="AG28" s="34">
        <f t="shared" si="12"/>
        <v>0</v>
      </c>
      <c r="AH28" s="35">
        <f t="shared" si="13"/>
        <v>0</v>
      </c>
    </row>
    <row r="29" spans="2:34" x14ac:dyDescent="0.25">
      <c r="B29" s="48">
        <v>14</v>
      </c>
      <c r="C29" s="23" t="s">
        <v>161</v>
      </c>
      <c r="D29" s="23"/>
      <c r="E29" s="49" t="s">
        <v>120</v>
      </c>
      <c r="F29" s="11">
        <f t="shared" si="7"/>
        <v>26</v>
      </c>
      <c r="G29" s="11"/>
      <c r="H29" s="11"/>
      <c r="I29" s="11"/>
      <c r="J29" s="11"/>
      <c r="K29" s="11">
        <v>9</v>
      </c>
      <c r="L29" s="11">
        <v>9</v>
      </c>
      <c r="M29" s="11">
        <v>4</v>
      </c>
      <c r="N29" s="11">
        <v>4</v>
      </c>
      <c r="O29" s="24"/>
      <c r="P29" s="11"/>
      <c r="Q29" s="11"/>
      <c r="R29" s="6"/>
      <c r="S29" s="6"/>
      <c r="T29" s="6"/>
      <c r="U29" s="6"/>
      <c r="V29" s="6"/>
      <c r="W29" s="9"/>
      <c r="X29" s="9"/>
      <c r="Y29" s="9"/>
      <c r="Z29" s="9"/>
      <c r="AA29" s="9"/>
      <c r="AB29" s="39">
        <f t="shared" si="9"/>
        <v>0</v>
      </c>
      <c r="AC29" s="39">
        <f t="shared" si="10"/>
        <v>0</v>
      </c>
      <c r="AD29" s="39">
        <f t="shared" si="8"/>
        <v>0</v>
      </c>
      <c r="AE29" s="26"/>
      <c r="AF29" s="34">
        <f t="shared" si="11"/>
        <v>0</v>
      </c>
      <c r="AG29" s="34">
        <f t="shared" si="12"/>
        <v>0</v>
      </c>
      <c r="AH29" s="35">
        <f t="shared" si="13"/>
        <v>0</v>
      </c>
    </row>
    <row r="30" spans="2:34" x14ac:dyDescent="0.25">
      <c r="B30" s="48">
        <v>15</v>
      </c>
      <c r="C30" s="23" t="s">
        <v>109</v>
      </c>
      <c r="D30" s="23"/>
      <c r="E30" s="49" t="s">
        <v>120</v>
      </c>
      <c r="F30" s="11">
        <f t="shared" si="7"/>
        <v>180</v>
      </c>
      <c r="G30" s="11"/>
      <c r="H30" s="11"/>
      <c r="I30" s="11"/>
      <c r="J30" s="11"/>
      <c r="K30" s="11">
        <v>60</v>
      </c>
      <c r="L30" s="11">
        <v>50</v>
      </c>
      <c r="M30" s="11">
        <v>50</v>
      </c>
      <c r="N30" s="11">
        <v>20</v>
      </c>
      <c r="O30" s="24"/>
      <c r="P30" s="11"/>
      <c r="Q30" s="11"/>
      <c r="R30" s="6"/>
      <c r="S30" s="6"/>
      <c r="T30" s="6"/>
      <c r="U30" s="6"/>
      <c r="V30" s="6"/>
      <c r="W30" s="9"/>
      <c r="X30" s="9"/>
      <c r="Y30" s="9"/>
      <c r="Z30" s="9"/>
      <c r="AA30" s="9"/>
      <c r="AB30" s="39">
        <f t="shared" si="9"/>
        <v>0</v>
      </c>
      <c r="AC30" s="39">
        <f t="shared" si="10"/>
        <v>0</v>
      </c>
      <c r="AD30" s="39">
        <f t="shared" si="8"/>
        <v>0</v>
      </c>
      <c r="AE30" s="26"/>
      <c r="AF30" s="34">
        <f t="shared" si="11"/>
        <v>0</v>
      </c>
      <c r="AG30" s="34">
        <f t="shared" si="12"/>
        <v>0</v>
      </c>
      <c r="AH30" s="35">
        <f t="shared" si="13"/>
        <v>0</v>
      </c>
    </row>
    <row r="31" spans="2:34" x14ac:dyDescent="0.25">
      <c r="B31" s="48">
        <v>16</v>
      </c>
      <c r="C31" s="23" t="s">
        <v>110</v>
      </c>
      <c r="D31" s="23"/>
      <c r="E31" s="49" t="s">
        <v>120</v>
      </c>
      <c r="F31" s="11">
        <f t="shared" si="7"/>
        <v>80</v>
      </c>
      <c r="G31" s="11"/>
      <c r="H31" s="11"/>
      <c r="I31" s="11"/>
      <c r="J31" s="11"/>
      <c r="K31" s="11">
        <v>30</v>
      </c>
      <c r="L31" s="11">
        <v>20</v>
      </c>
      <c r="M31" s="11">
        <v>20</v>
      </c>
      <c r="N31" s="11">
        <v>10</v>
      </c>
      <c r="O31" s="24"/>
      <c r="P31" s="11"/>
      <c r="Q31" s="11"/>
      <c r="R31" s="6"/>
      <c r="S31" s="6"/>
      <c r="T31" s="6"/>
      <c r="U31" s="6"/>
      <c r="V31" s="6"/>
      <c r="W31" s="9"/>
      <c r="X31" s="9"/>
      <c r="Y31" s="9"/>
      <c r="Z31" s="9"/>
      <c r="AA31" s="9"/>
      <c r="AB31" s="39">
        <f t="shared" si="9"/>
        <v>0</v>
      </c>
      <c r="AC31" s="39">
        <f t="shared" si="10"/>
        <v>0</v>
      </c>
      <c r="AD31" s="39">
        <f t="shared" si="8"/>
        <v>0</v>
      </c>
      <c r="AE31" s="26"/>
      <c r="AF31" s="34">
        <f t="shared" si="11"/>
        <v>0</v>
      </c>
      <c r="AG31" s="34">
        <f t="shared" si="12"/>
        <v>0</v>
      </c>
      <c r="AH31" s="35">
        <f t="shared" si="13"/>
        <v>0</v>
      </c>
    </row>
    <row r="32" spans="2:34" x14ac:dyDescent="0.25">
      <c r="B32" s="48">
        <v>17</v>
      </c>
      <c r="C32" s="23" t="s">
        <v>114</v>
      </c>
      <c r="D32" s="23"/>
      <c r="E32" s="49" t="s">
        <v>120</v>
      </c>
      <c r="F32" s="11">
        <f t="shared" si="7"/>
        <v>180</v>
      </c>
      <c r="G32" s="11"/>
      <c r="H32" s="11"/>
      <c r="I32" s="11"/>
      <c r="J32" s="11"/>
      <c r="K32" s="11">
        <v>180</v>
      </c>
      <c r="L32" s="11"/>
      <c r="M32" s="11"/>
      <c r="N32" s="11"/>
      <c r="O32" s="24"/>
      <c r="P32" s="11"/>
      <c r="Q32" s="11"/>
      <c r="R32" s="6"/>
      <c r="S32" s="6"/>
      <c r="T32" s="6"/>
      <c r="U32" s="6"/>
      <c r="V32" s="6"/>
      <c r="W32" s="9"/>
      <c r="X32" s="9"/>
      <c r="Y32" s="9"/>
      <c r="Z32" s="9"/>
      <c r="AA32" s="9"/>
      <c r="AB32" s="39">
        <f t="shared" si="9"/>
        <v>0</v>
      </c>
      <c r="AC32" s="39">
        <f t="shared" si="10"/>
        <v>0</v>
      </c>
      <c r="AD32" s="39">
        <f t="shared" si="8"/>
        <v>0</v>
      </c>
      <c r="AE32" s="26"/>
      <c r="AF32" s="34">
        <f t="shared" si="11"/>
        <v>0</v>
      </c>
      <c r="AG32" s="34">
        <f t="shared" si="12"/>
        <v>0</v>
      </c>
      <c r="AH32" s="35">
        <f t="shared" si="13"/>
        <v>0</v>
      </c>
    </row>
    <row r="33" spans="1:34" s="5" customFormat="1" ht="15" x14ac:dyDescent="0.25">
      <c r="B33" s="93" t="s">
        <v>93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5"/>
      <c r="AG33" s="55">
        <f>SUM(AG9:AG14,AG16:AG32)</f>
        <v>0</v>
      </c>
      <c r="AH33" s="55">
        <f>SUM(AH9:AH14,AH16:AH32)</f>
        <v>0</v>
      </c>
    </row>
    <row r="34" spans="1:34" x14ac:dyDescent="0.25">
      <c r="H34" s="46"/>
      <c r="I34" s="46"/>
      <c r="J34" s="46"/>
      <c r="K34" s="45"/>
      <c r="L34" s="45"/>
      <c r="M34" s="45"/>
      <c r="N34" s="45"/>
      <c r="O34" s="46"/>
      <c r="P34" s="46"/>
    </row>
    <row r="35" spans="1:34" customFormat="1" ht="15.75" x14ac:dyDescent="0.25">
      <c r="A35" s="56"/>
      <c r="B35" s="96" t="s">
        <v>152</v>
      </c>
      <c r="C35" s="96"/>
      <c r="D35" s="96"/>
      <c r="E35" s="96"/>
      <c r="F35" s="96"/>
      <c r="G35" s="96"/>
      <c r="H35" s="96"/>
      <c r="I35" s="96"/>
      <c r="J35" s="96"/>
      <c r="K35" s="96"/>
      <c r="L35" s="62"/>
      <c r="M35" s="62"/>
      <c r="N35" s="62"/>
      <c r="O35" s="62"/>
      <c r="P35" s="62"/>
      <c r="Q35" s="62"/>
      <c r="R35" s="62"/>
      <c r="S35" s="62"/>
      <c r="T35" s="62"/>
      <c r="U35" s="62"/>
    </row>
    <row r="36" spans="1:34" customFormat="1" ht="15.75" x14ac:dyDescent="0.25">
      <c r="A36" s="56"/>
      <c r="B36" s="96" t="s">
        <v>153</v>
      </c>
      <c r="C36" s="96"/>
      <c r="D36" s="96"/>
      <c r="E36" s="96"/>
      <c r="F36" s="96"/>
      <c r="G36" s="96"/>
      <c r="H36" s="96"/>
      <c r="I36" s="96"/>
      <c r="J36" s="96"/>
      <c r="K36" s="96"/>
      <c r="L36" s="97"/>
      <c r="M36" s="97"/>
      <c r="N36" s="97"/>
      <c r="O36" s="62"/>
      <c r="P36" s="62"/>
      <c r="Q36" s="62"/>
      <c r="R36" s="62"/>
      <c r="S36" s="62"/>
      <c r="T36" s="62"/>
      <c r="U36" s="62"/>
    </row>
    <row r="37" spans="1:34" customFormat="1" ht="22.5" customHeight="1" x14ac:dyDescent="0.25">
      <c r="A37" s="56"/>
      <c r="B37" s="98" t="s">
        <v>154</v>
      </c>
      <c r="C37" s="98"/>
      <c r="D37" s="98"/>
      <c r="E37" s="98"/>
      <c r="F37" s="98"/>
      <c r="G37" s="98"/>
      <c r="H37" s="98"/>
      <c r="I37" s="98"/>
      <c r="J37" s="98"/>
      <c r="K37" s="98"/>
      <c r="L37" s="99"/>
      <c r="M37" s="99"/>
      <c r="N37" s="97"/>
      <c r="O37" s="97"/>
      <c r="P37" s="97"/>
      <c r="Q37" s="97"/>
      <c r="R37" s="97"/>
      <c r="S37" s="97"/>
      <c r="T37" s="97"/>
      <c r="U37" s="97"/>
    </row>
    <row r="38" spans="1:34" customFormat="1" ht="15" x14ac:dyDescent="0.25">
      <c r="A38" s="56"/>
      <c r="B38" s="71"/>
      <c r="C38" s="71"/>
      <c r="D38" s="70"/>
      <c r="E38" s="70"/>
      <c r="F38" s="70"/>
      <c r="G38" s="70"/>
      <c r="H38" s="70"/>
      <c r="I38" s="70"/>
      <c r="J38" s="70"/>
      <c r="K38" s="70"/>
      <c r="L38" s="61"/>
      <c r="M38" s="61"/>
      <c r="N38" s="61"/>
      <c r="O38" s="61"/>
      <c r="P38" s="61"/>
      <c r="Q38" s="61"/>
      <c r="R38" s="61"/>
      <c r="S38" s="61"/>
      <c r="T38" s="61"/>
      <c r="U38" s="61"/>
    </row>
    <row r="39" spans="1:34" customFormat="1" ht="15" x14ac:dyDescent="0.25">
      <c r="A39" s="56"/>
      <c r="B39" s="58" t="s">
        <v>170</v>
      </c>
      <c r="C39" s="58"/>
      <c r="D39" s="59" t="s">
        <v>171</v>
      </c>
      <c r="E39" s="59"/>
      <c r="F39" s="58" t="s">
        <v>172</v>
      </c>
      <c r="G39" s="57"/>
      <c r="H39" s="57"/>
      <c r="I39" s="58"/>
      <c r="J39" s="58"/>
      <c r="K39" s="57"/>
      <c r="L39" s="57"/>
      <c r="M39" s="57"/>
      <c r="N39" s="57"/>
    </row>
    <row r="40" spans="1:34" customFormat="1" ht="15" x14ac:dyDescent="0.25">
      <c r="A40" s="56"/>
      <c r="B40" s="58"/>
      <c r="C40" s="58"/>
      <c r="D40" s="59"/>
      <c r="E40" s="59"/>
      <c r="F40" s="58"/>
      <c r="G40" s="57"/>
      <c r="H40" s="57"/>
      <c r="I40" s="58"/>
      <c r="J40" s="58"/>
      <c r="K40" s="57"/>
      <c r="L40" s="57"/>
      <c r="M40" s="57"/>
      <c r="N40" s="57"/>
    </row>
    <row r="41" spans="1:34" customFormat="1" ht="15" x14ac:dyDescent="0.25">
      <c r="A41" s="56"/>
      <c r="B41" s="58"/>
      <c r="C41" s="58"/>
      <c r="D41" s="59" t="s">
        <v>150</v>
      </c>
      <c r="E41" s="59"/>
      <c r="F41" s="58"/>
      <c r="G41" s="57"/>
      <c r="H41" s="57"/>
      <c r="I41" s="58"/>
      <c r="J41" s="58"/>
      <c r="K41" s="57"/>
      <c r="L41" s="57"/>
      <c r="M41" s="57"/>
      <c r="N41" s="57"/>
    </row>
    <row r="42" spans="1:34" customFormat="1" ht="15" x14ac:dyDescent="0.25">
      <c r="A42" s="60"/>
      <c r="D42" s="110"/>
    </row>
    <row r="43" spans="1:34" customFormat="1" ht="15" x14ac:dyDescent="0.25">
      <c r="A43" s="60"/>
      <c r="D43" s="110"/>
    </row>
    <row r="44" spans="1:34" customFormat="1" ht="15" x14ac:dyDescent="0.25">
      <c r="A44" s="60"/>
      <c r="D44" s="110"/>
    </row>
    <row r="45" spans="1:34" customFormat="1" ht="15" x14ac:dyDescent="0.25">
      <c r="A45" s="60"/>
      <c r="D45" s="110"/>
    </row>
    <row r="46" spans="1:34" customFormat="1" ht="15" x14ac:dyDescent="0.25">
      <c r="A46" s="56"/>
      <c r="B46" s="58"/>
      <c r="C46" s="58"/>
      <c r="D46" s="58"/>
      <c r="E46" s="58"/>
      <c r="F46" s="59"/>
      <c r="G46" s="58"/>
      <c r="H46" s="57"/>
      <c r="I46" s="57"/>
      <c r="J46" s="58"/>
      <c r="K46" s="58"/>
      <c r="L46" s="57"/>
      <c r="M46" s="57"/>
      <c r="N46" s="57"/>
      <c r="O46" s="57"/>
    </row>
    <row r="47" spans="1:34" customFormat="1" ht="15" x14ac:dyDescent="0.25">
      <c r="A47" s="56"/>
      <c r="B47" s="58"/>
      <c r="C47" s="58"/>
      <c r="D47" s="58"/>
      <c r="E47" s="58"/>
      <c r="F47" s="59"/>
      <c r="G47" s="58"/>
      <c r="H47" s="57"/>
      <c r="I47" s="57"/>
      <c r="J47" s="58"/>
      <c r="K47" s="58"/>
      <c r="L47" s="57"/>
      <c r="M47" s="57"/>
      <c r="N47" s="57"/>
      <c r="O47" s="57"/>
    </row>
    <row r="48" spans="1:34" customFormat="1" ht="15" x14ac:dyDescent="0.25">
      <c r="A48" s="56"/>
      <c r="B48" s="58"/>
      <c r="C48" s="58"/>
      <c r="D48" s="58"/>
      <c r="E48" s="58"/>
      <c r="F48" s="59"/>
      <c r="G48" s="58"/>
      <c r="H48" s="57"/>
      <c r="I48" s="57"/>
      <c r="J48" s="58"/>
      <c r="K48" s="58"/>
      <c r="L48" s="57"/>
      <c r="M48" s="57"/>
      <c r="N48" s="57"/>
      <c r="O48" s="57"/>
    </row>
    <row r="49" spans="1:34" customFormat="1" ht="15" x14ac:dyDescent="0.25">
      <c r="A49" s="60"/>
    </row>
    <row r="50" spans="1:34" s="2" customFormat="1" x14ac:dyDescent="0.25">
      <c r="B50" s="4"/>
      <c r="C50" s="1"/>
      <c r="D50" s="1"/>
      <c r="E50" s="1"/>
      <c r="H50" s="46"/>
      <c r="I50" s="45"/>
      <c r="J50" s="45"/>
      <c r="K50" s="45"/>
      <c r="L50" s="45"/>
      <c r="M50" s="45"/>
      <c r="N50" s="46"/>
      <c r="O50" s="46"/>
      <c r="P50" s="46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</sheetData>
  <mergeCells count="23">
    <mergeCell ref="AG5:AG6"/>
    <mergeCell ref="G4:Z4"/>
    <mergeCell ref="B8:AH8"/>
    <mergeCell ref="B15:AH15"/>
    <mergeCell ref="B33:AF33"/>
    <mergeCell ref="B35:K35"/>
    <mergeCell ref="B36:N36"/>
    <mergeCell ref="B37:U37"/>
    <mergeCell ref="B1:AH1"/>
    <mergeCell ref="B2:AH2"/>
    <mergeCell ref="B3:AH3"/>
    <mergeCell ref="B4:B6"/>
    <mergeCell ref="C4:C6"/>
    <mergeCell ref="F4:F6"/>
    <mergeCell ref="E4:E6"/>
    <mergeCell ref="AE5:AE6"/>
    <mergeCell ref="AH5:AH6"/>
    <mergeCell ref="D4:D6"/>
    <mergeCell ref="AA5:AA6"/>
    <mergeCell ref="AB5:AB6"/>
    <mergeCell ref="AC5:AC6"/>
    <mergeCell ref="AD5:AD6"/>
    <mergeCell ref="AF5:A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289F8-96A6-E24C-BFB0-312170316FCC}">
  <sheetPr>
    <tabColor rgb="FF0070C0"/>
  </sheetPr>
  <dimension ref="A1:AH32"/>
  <sheetViews>
    <sheetView tabSelected="1" workbookViewId="0">
      <selection activeCell="D36" sqref="D36"/>
    </sheetView>
  </sheetViews>
  <sheetFormatPr defaultColWidth="8.85546875" defaultRowHeight="12.75" x14ac:dyDescent="0.25"/>
  <cols>
    <col min="1" max="1" width="2.28515625" style="1" customWidth="1"/>
    <col min="2" max="2" width="3" style="4" bestFit="1" customWidth="1"/>
    <col min="3" max="3" width="45.28515625" style="1" customWidth="1"/>
    <col min="4" max="4" width="45.28515625" style="2" customWidth="1"/>
    <col min="5" max="5" width="13.7109375" style="2" customWidth="1"/>
    <col min="6" max="6" width="12.140625" style="2" customWidth="1"/>
    <col min="7" max="8" width="4.85546875" style="2" customWidth="1"/>
    <col min="9" max="13" width="5" style="2" customWidth="1"/>
    <col min="14" max="21" width="5.28515625" style="2" customWidth="1"/>
    <col min="22" max="26" width="5.28515625" style="1" customWidth="1"/>
    <col min="27" max="27" width="12.42578125" style="1" customWidth="1"/>
    <col min="28" max="28" width="13" style="1" customWidth="1"/>
    <col min="29" max="29" width="14.42578125" style="1" customWidth="1"/>
    <col min="30" max="30" width="13" style="1" customWidth="1"/>
    <col min="31" max="34" width="15.85546875" style="1" customWidth="1"/>
    <col min="35" max="16384" width="8.85546875" style="1"/>
  </cols>
  <sheetData>
    <row r="1" spans="2:34" ht="35.1" customHeight="1" x14ac:dyDescent="0.25">
      <c r="B1" s="72" t="s">
        <v>168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4"/>
    </row>
    <row r="2" spans="2:34" ht="35.1" customHeight="1" x14ac:dyDescent="0.25">
      <c r="B2" s="75" t="s">
        <v>167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7"/>
    </row>
    <row r="3" spans="2:34" ht="15.95" customHeight="1" x14ac:dyDescent="0.25">
      <c r="B3" s="103" t="s">
        <v>95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5"/>
    </row>
    <row r="4" spans="2:34" ht="15" customHeight="1" x14ac:dyDescent="0.25">
      <c r="B4" s="83" t="s">
        <v>1</v>
      </c>
      <c r="C4" s="83" t="s">
        <v>2</v>
      </c>
      <c r="D4" s="83" t="s">
        <v>121</v>
      </c>
      <c r="E4" s="83" t="s">
        <v>117</v>
      </c>
      <c r="F4" s="83" t="s">
        <v>0</v>
      </c>
      <c r="G4" s="106" t="s">
        <v>13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8"/>
    </row>
    <row r="5" spans="2:34" ht="15" customHeight="1" x14ac:dyDescent="0.25">
      <c r="B5" s="81"/>
      <c r="C5" s="81"/>
      <c r="D5" s="81"/>
      <c r="E5" s="81"/>
      <c r="F5" s="81"/>
      <c r="G5" s="52" t="s">
        <v>84</v>
      </c>
      <c r="H5" s="52" t="s">
        <v>21</v>
      </c>
      <c r="I5" s="68" t="s">
        <v>20</v>
      </c>
      <c r="J5" s="53" t="s">
        <v>3</v>
      </c>
      <c r="K5" s="52" t="s">
        <v>4</v>
      </c>
      <c r="L5" s="52" t="s">
        <v>5</v>
      </c>
      <c r="M5" s="52" t="s">
        <v>6</v>
      </c>
      <c r="N5" s="52" t="s">
        <v>101</v>
      </c>
      <c r="O5" s="52" t="s">
        <v>85</v>
      </c>
      <c r="P5" s="52">
        <v>50</v>
      </c>
      <c r="Q5" s="52">
        <v>52</v>
      </c>
      <c r="R5" s="52">
        <v>54</v>
      </c>
      <c r="S5" s="52">
        <v>56</v>
      </c>
      <c r="T5" s="52">
        <v>58</v>
      </c>
      <c r="U5" s="52">
        <v>60</v>
      </c>
      <c r="V5" s="52">
        <v>62</v>
      </c>
      <c r="W5" s="52">
        <v>64</v>
      </c>
      <c r="X5" s="52">
        <v>66</v>
      </c>
      <c r="Y5" s="52">
        <v>68</v>
      </c>
      <c r="Z5" s="52">
        <v>70</v>
      </c>
      <c r="AA5" s="84" t="s">
        <v>122</v>
      </c>
      <c r="AB5" s="84" t="s">
        <v>123</v>
      </c>
      <c r="AC5" s="84" t="s">
        <v>124</v>
      </c>
      <c r="AD5" s="83" t="s">
        <v>125</v>
      </c>
      <c r="AE5" s="83" t="s">
        <v>126</v>
      </c>
      <c r="AF5" s="83" t="s">
        <v>127</v>
      </c>
      <c r="AG5" s="83" t="s">
        <v>128</v>
      </c>
      <c r="AH5" s="83" t="s">
        <v>129</v>
      </c>
    </row>
    <row r="6" spans="2:34" ht="31.5" customHeight="1" x14ac:dyDescent="0.25">
      <c r="B6" s="82"/>
      <c r="C6" s="82"/>
      <c r="D6" s="82"/>
      <c r="E6" s="82"/>
      <c r="F6" s="82"/>
      <c r="G6" s="38" t="s">
        <v>97</v>
      </c>
      <c r="H6" s="38" t="s">
        <v>98</v>
      </c>
      <c r="I6" s="38" t="s">
        <v>90</v>
      </c>
      <c r="J6" s="37">
        <v>6</v>
      </c>
      <c r="K6" s="37" t="s">
        <v>7</v>
      </c>
      <c r="L6" s="37">
        <v>7</v>
      </c>
      <c r="M6" s="37" t="s">
        <v>8</v>
      </c>
      <c r="N6" s="37">
        <v>8</v>
      </c>
      <c r="O6" s="37" t="s">
        <v>9</v>
      </c>
      <c r="P6" s="37">
        <v>9</v>
      </c>
      <c r="Q6" s="37" t="s">
        <v>10</v>
      </c>
      <c r="R6" s="37">
        <v>10</v>
      </c>
      <c r="S6" s="37" t="s">
        <v>11</v>
      </c>
      <c r="T6" s="37">
        <v>11</v>
      </c>
      <c r="U6" s="37" t="s">
        <v>12</v>
      </c>
      <c r="V6" s="37">
        <v>12</v>
      </c>
      <c r="W6" s="38" t="s">
        <v>15</v>
      </c>
      <c r="X6" s="38" t="s">
        <v>16</v>
      </c>
      <c r="Y6" s="38" t="s">
        <v>17</v>
      </c>
      <c r="Z6" s="38" t="s">
        <v>18</v>
      </c>
      <c r="AA6" s="84"/>
      <c r="AB6" s="84"/>
      <c r="AC6" s="84"/>
      <c r="AD6" s="82"/>
      <c r="AE6" s="82"/>
      <c r="AF6" s="82"/>
      <c r="AG6" s="82"/>
      <c r="AH6" s="82"/>
    </row>
    <row r="7" spans="2:34" ht="15" customHeight="1" x14ac:dyDescent="0.25">
      <c r="B7" s="52">
        <v>1</v>
      </c>
      <c r="C7" s="52">
        <v>2</v>
      </c>
      <c r="D7" s="52">
        <v>3</v>
      </c>
      <c r="E7" s="52">
        <v>4</v>
      </c>
      <c r="F7" s="52" t="s">
        <v>151</v>
      </c>
      <c r="G7" s="38" t="s">
        <v>130</v>
      </c>
      <c r="H7" s="38" t="s">
        <v>131</v>
      </c>
      <c r="I7" s="38" t="s">
        <v>132</v>
      </c>
      <c r="J7" s="37" t="s">
        <v>133</v>
      </c>
      <c r="K7" s="37" t="s">
        <v>134</v>
      </c>
      <c r="L7" s="37" t="s">
        <v>135</v>
      </c>
      <c r="M7" s="37" t="s">
        <v>136</v>
      </c>
      <c r="N7" s="37" t="s">
        <v>137</v>
      </c>
      <c r="O7" s="37" t="s">
        <v>138</v>
      </c>
      <c r="P7" s="37" t="s">
        <v>139</v>
      </c>
      <c r="Q7" s="37" t="s">
        <v>140</v>
      </c>
      <c r="R7" s="37" t="s">
        <v>141</v>
      </c>
      <c r="S7" s="37" t="s">
        <v>142</v>
      </c>
      <c r="T7" s="37" t="s">
        <v>143</v>
      </c>
      <c r="U7" s="37" t="s">
        <v>144</v>
      </c>
      <c r="V7" s="37" t="s">
        <v>145</v>
      </c>
      <c r="W7" s="38" t="s">
        <v>146</v>
      </c>
      <c r="X7" s="38" t="s">
        <v>147</v>
      </c>
      <c r="Y7" s="38" t="s">
        <v>148</v>
      </c>
      <c r="Z7" s="38" t="s">
        <v>149</v>
      </c>
      <c r="AA7" s="52">
        <v>26</v>
      </c>
      <c r="AB7" s="52">
        <v>27</v>
      </c>
      <c r="AC7" s="52">
        <v>28</v>
      </c>
      <c r="AD7" s="52">
        <v>29</v>
      </c>
      <c r="AE7" s="52">
        <v>30</v>
      </c>
      <c r="AF7" s="52">
        <v>31</v>
      </c>
      <c r="AG7" s="52">
        <v>32</v>
      </c>
      <c r="AH7" s="52">
        <v>33</v>
      </c>
    </row>
    <row r="8" spans="2:34" x14ac:dyDescent="0.25">
      <c r="B8" s="109" t="s">
        <v>14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</row>
    <row r="9" spans="2:34" x14ac:dyDescent="0.25">
      <c r="B9" s="47">
        <v>1</v>
      </c>
      <c r="C9" s="63" t="s">
        <v>19</v>
      </c>
      <c r="D9" s="27"/>
      <c r="E9" s="69" t="s">
        <v>119</v>
      </c>
      <c r="F9" s="29">
        <f t="shared" ref="F9:F20" si="0">SUM(G9:Y9)</f>
        <v>185</v>
      </c>
      <c r="G9" s="1"/>
      <c r="H9" s="69"/>
      <c r="I9" s="69"/>
      <c r="J9" s="29"/>
      <c r="K9" s="69">
        <v>55</v>
      </c>
      <c r="L9" s="69">
        <v>65</v>
      </c>
      <c r="M9" s="69">
        <v>65</v>
      </c>
      <c r="N9" s="30"/>
      <c r="O9" s="31"/>
      <c r="P9" s="31"/>
      <c r="Q9" s="32"/>
      <c r="R9" s="32"/>
      <c r="S9" s="32"/>
      <c r="T9" s="33"/>
      <c r="U9" s="33"/>
      <c r="V9" s="27"/>
      <c r="W9" s="27"/>
      <c r="X9" s="27"/>
      <c r="Y9" s="27"/>
      <c r="Z9" s="35"/>
      <c r="AA9" s="27"/>
      <c r="AB9" s="39">
        <f>AA9*1.2</f>
        <v>0</v>
      </c>
      <c r="AC9" s="39">
        <f>F9*AA9</f>
        <v>0</v>
      </c>
      <c r="AD9" s="39">
        <f>AC9*1.2</f>
        <v>0</v>
      </c>
      <c r="AE9" s="27"/>
      <c r="AF9" s="34">
        <f>AE9*1.2</f>
        <v>0</v>
      </c>
      <c r="AG9" s="34">
        <f>AC9+AE9</f>
        <v>0</v>
      </c>
      <c r="AH9" s="35">
        <f>AG9*1.2</f>
        <v>0</v>
      </c>
    </row>
    <row r="10" spans="2:34" x14ac:dyDescent="0.25">
      <c r="B10" s="48">
        <v>2</v>
      </c>
      <c r="C10" s="64" t="s">
        <v>96</v>
      </c>
      <c r="D10" s="9"/>
      <c r="E10" s="52" t="s">
        <v>120</v>
      </c>
      <c r="F10" s="11">
        <f t="shared" si="0"/>
        <v>2357</v>
      </c>
      <c r="G10" s="11">
        <v>6</v>
      </c>
      <c r="H10" s="11">
        <v>256</v>
      </c>
      <c r="I10" s="11">
        <v>428</v>
      </c>
      <c r="J10" s="11">
        <v>413</v>
      </c>
      <c r="K10" s="11">
        <v>476</v>
      </c>
      <c r="L10" s="11">
        <v>455</v>
      </c>
      <c r="M10" s="11">
        <v>209</v>
      </c>
      <c r="N10" s="7">
        <v>113</v>
      </c>
      <c r="O10" s="11">
        <v>1</v>
      </c>
      <c r="P10" s="24"/>
      <c r="Q10" s="8"/>
      <c r="R10" s="8"/>
      <c r="S10" s="8"/>
      <c r="T10" s="6"/>
      <c r="U10" s="6"/>
      <c r="V10" s="9"/>
      <c r="W10" s="9"/>
      <c r="X10" s="9"/>
      <c r="Y10" s="9"/>
      <c r="Z10" s="18"/>
      <c r="AA10" s="9"/>
      <c r="AB10" s="39">
        <f t="shared" ref="AB10:AB21" si="1">AA10*1.2</f>
        <v>0</v>
      </c>
      <c r="AC10" s="39">
        <f t="shared" ref="AC10:AC21" si="2">F10*AA10</f>
        <v>0</v>
      </c>
      <c r="AD10" s="39">
        <f t="shared" ref="AD10:AD21" si="3">AC10*1.2</f>
        <v>0</v>
      </c>
      <c r="AE10" s="9"/>
      <c r="AF10" s="34">
        <f t="shared" ref="AF10:AF21" si="4">AE10*1.2</f>
        <v>0</v>
      </c>
      <c r="AG10" s="34">
        <f t="shared" ref="AG10:AG21" si="5">AC10+AE10</f>
        <v>0</v>
      </c>
      <c r="AH10" s="35">
        <f t="shared" ref="AH10:AH21" si="6">AG10*1.2</f>
        <v>0</v>
      </c>
    </row>
    <row r="11" spans="2:34" ht="25.5" x14ac:dyDescent="0.25">
      <c r="B11" s="48">
        <v>3</v>
      </c>
      <c r="C11" s="64" t="s">
        <v>99</v>
      </c>
      <c r="D11" s="9"/>
      <c r="E11" s="52" t="s">
        <v>120</v>
      </c>
      <c r="F11" s="11">
        <f t="shared" si="0"/>
        <v>2357</v>
      </c>
      <c r="G11" s="11">
        <v>6</v>
      </c>
      <c r="H11" s="11">
        <v>256</v>
      </c>
      <c r="I11" s="11">
        <v>428</v>
      </c>
      <c r="J11" s="11">
        <v>413</v>
      </c>
      <c r="K11" s="11">
        <v>476</v>
      </c>
      <c r="L11" s="11">
        <v>455</v>
      </c>
      <c r="M11" s="11">
        <v>209</v>
      </c>
      <c r="N11" s="11">
        <v>113</v>
      </c>
      <c r="O11" s="11">
        <v>1</v>
      </c>
      <c r="P11" s="24"/>
      <c r="Q11" s="8"/>
      <c r="R11" s="8"/>
      <c r="S11" s="8"/>
      <c r="T11" s="6"/>
      <c r="U11" s="6"/>
      <c r="V11" s="9"/>
      <c r="W11" s="9"/>
      <c r="X11" s="9"/>
      <c r="Y11" s="9"/>
      <c r="Z11" s="18"/>
      <c r="AA11" s="9"/>
      <c r="AB11" s="39">
        <f t="shared" si="1"/>
        <v>0</v>
      </c>
      <c r="AC11" s="39">
        <f t="shared" si="2"/>
        <v>0</v>
      </c>
      <c r="AD11" s="39">
        <f t="shared" si="3"/>
        <v>0</v>
      </c>
      <c r="AE11" s="9"/>
      <c r="AF11" s="34">
        <f t="shared" si="4"/>
        <v>0</v>
      </c>
      <c r="AG11" s="34">
        <f t="shared" si="5"/>
        <v>0</v>
      </c>
      <c r="AH11" s="35">
        <f t="shared" si="6"/>
        <v>0</v>
      </c>
    </row>
    <row r="12" spans="2:34" ht="25.5" x14ac:dyDescent="0.25">
      <c r="B12" s="48">
        <v>4</v>
      </c>
      <c r="C12" s="64" t="s">
        <v>100</v>
      </c>
      <c r="D12" s="9"/>
      <c r="E12" s="52" t="s">
        <v>120</v>
      </c>
      <c r="F12" s="11">
        <f t="shared" si="0"/>
        <v>50</v>
      </c>
      <c r="G12" s="11"/>
      <c r="H12" s="11"/>
      <c r="I12" s="11"/>
      <c r="J12" s="11"/>
      <c r="K12" s="11">
        <v>13</v>
      </c>
      <c r="L12" s="11">
        <v>24</v>
      </c>
      <c r="M12" s="11">
        <v>12</v>
      </c>
      <c r="N12" s="7">
        <v>1</v>
      </c>
      <c r="O12" s="11"/>
      <c r="P12" s="11"/>
      <c r="Q12" s="6"/>
      <c r="R12" s="6"/>
      <c r="S12" s="6"/>
      <c r="T12" s="6"/>
      <c r="U12" s="6"/>
      <c r="V12" s="9"/>
      <c r="W12" s="9"/>
      <c r="X12" s="9"/>
      <c r="Y12" s="9"/>
      <c r="Z12" s="18"/>
      <c r="AA12" s="9"/>
      <c r="AB12" s="39">
        <f t="shared" si="1"/>
        <v>0</v>
      </c>
      <c r="AC12" s="39">
        <f t="shared" si="2"/>
        <v>0</v>
      </c>
      <c r="AD12" s="39">
        <f t="shared" si="3"/>
        <v>0</v>
      </c>
      <c r="AE12" s="9"/>
      <c r="AF12" s="34">
        <f t="shared" si="4"/>
        <v>0</v>
      </c>
      <c r="AG12" s="34">
        <f t="shared" si="5"/>
        <v>0</v>
      </c>
      <c r="AH12" s="35">
        <f t="shared" si="6"/>
        <v>0</v>
      </c>
    </row>
    <row r="13" spans="2:34" x14ac:dyDescent="0.25">
      <c r="B13" s="48">
        <v>5</v>
      </c>
      <c r="C13" s="64" t="s">
        <v>156</v>
      </c>
      <c r="D13" s="9"/>
      <c r="E13" s="52" t="s">
        <v>120</v>
      </c>
      <c r="F13" s="11">
        <f t="shared" si="0"/>
        <v>447</v>
      </c>
      <c r="G13" s="11"/>
      <c r="H13" s="11"/>
      <c r="I13" s="11">
        <v>9</v>
      </c>
      <c r="J13" s="11">
        <v>26</v>
      </c>
      <c r="K13" s="11">
        <v>92</v>
      </c>
      <c r="L13" s="11">
        <v>155</v>
      </c>
      <c r="M13" s="11">
        <v>133</v>
      </c>
      <c r="N13" s="11">
        <v>31</v>
      </c>
      <c r="O13" s="11">
        <v>1</v>
      </c>
      <c r="P13" s="11"/>
      <c r="Q13" s="6"/>
      <c r="R13" s="6"/>
      <c r="S13" s="6"/>
      <c r="T13" s="6"/>
      <c r="U13" s="6"/>
      <c r="V13" s="9"/>
      <c r="W13" s="9"/>
      <c r="X13" s="9"/>
      <c r="Y13" s="9"/>
      <c r="Z13" s="18"/>
      <c r="AA13" s="9"/>
      <c r="AB13" s="39">
        <f t="shared" si="1"/>
        <v>0</v>
      </c>
      <c r="AC13" s="39">
        <f t="shared" si="2"/>
        <v>0</v>
      </c>
      <c r="AD13" s="39">
        <f t="shared" si="3"/>
        <v>0</v>
      </c>
      <c r="AE13" s="9"/>
      <c r="AF13" s="34">
        <f t="shared" si="4"/>
        <v>0</v>
      </c>
      <c r="AG13" s="34">
        <f t="shared" si="5"/>
        <v>0</v>
      </c>
      <c r="AH13" s="35">
        <f t="shared" si="6"/>
        <v>0</v>
      </c>
    </row>
    <row r="14" spans="2:34" x14ac:dyDescent="0.25">
      <c r="B14" s="47">
        <v>6</v>
      </c>
      <c r="C14" s="25" t="s">
        <v>162</v>
      </c>
      <c r="D14" s="9"/>
      <c r="E14" s="52" t="s">
        <v>120</v>
      </c>
      <c r="F14" s="11">
        <f t="shared" si="0"/>
        <v>112</v>
      </c>
      <c r="G14" s="11"/>
      <c r="H14" s="11"/>
      <c r="I14" s="11"/>
      <c r="J14" s="11"/>
      <c r="K14" s="11">
        <v>20</v>
      </c>
      <c r="L14" s="11">
        <v>50</v>
      </c>
      <c r="M14" s="11">
        <v>40</v>
      </c>
      <c r="N14" s="7">
        <v>1</v>
      </c>
      <c r="O14" s="11">
        <v>1</v>
      </c>
      <c r="P14" s="11"/>
      <c r="Q14" s="6"/>
      <c r="R14" s="6"/>
      <c r="S14" s="6"/>
      <c r="T14" s="6"/>
      <c r="U14" s="6"/>
      <c r="V14" s="9"/>
      <c r="W14" s="9"/>
      <c r="X14" s="9"/>
      <c r="Y14" s="9"/>
      <c r="Z14" s="18"/>
      <c r="AA14" s="9"/>
      <c r="AB14" s="39">
        <f t="shared" si="1"/>
        <v>0</v>
      </c>
      <c r="AC14" s="39">
        <f t="shared" si="2"/>
        <v>0</v>
      </c>
      <c r="AD14" s="39">
        <f t="shared" si="3"/>
        <v>0</v>
      </c>
      <c r="AE14" s="9"/>
      <c r="AF14" s="34">
        <f t="shared" si="4"/>
        <v>0</v>
      </c>
      <c r="AG14" s="34">
        <f t="shared" si="5"/>
        <v>0</v>
      </c>
      <c r="AH14" s="35">
        <f t="shared" si="6"/>
        <v>0</v>
      </c>
    </row>
    <row r="15" spans="2:34" x14ac:dyDescent="0.25">
      <c r="B15" s="48">
        <v>7</v>
      </c>
      <c r="C15" s="64" t="s">
        <v>163</v>
      </c>
      <c r="D15" s="9"/>
      <c r="E15" s="52" t="s">
        <v>120</v>
      </c>
      <c r="F15" s="11">
        <f t="shared" si="0"/>
        <v>2322</v>
      </c>
      <c r="G15" s="11">
        <v>6</v>
      </c>
      <c r="H15" s="11">
        <v>256</v>
      </c>
      <c r="I15" s="11">
        <v>428</v>
      </c>
      <c r="J15" s="11">
        <v>413</v>
      </c>
      <c r="K15" s="11">
        <v>471</v>
      </c>
      <c r="L15" s="11">
        <v>440</v>
      </c>
      <c r="M15" s="11">
        <v>194</v>
      </c>
      <c r="N15" s="11">
        <v>113</v>
      </c>
      <c r="O15" s="11">
        <v>1</v>
      </c>
      <c r="P15" s="11"/>
      <c r="Q15" s="6"/>
      <c r="R15" s="6"/>
      <c r="S15" s="6"/>
      <c r="T15" s="6"/>
      <c r="U15" s="6"/>
      <c r="V15" s="9"/>
      <c r="W15" s="9"/>
      <c r="X15" s="9"/>
      <c r="Y15" s="9"/>
      <c r="Z15" s="18"/>
      <c r="AA15" s="9"/>
      <c r="AB15" s="39">
        <f t="shared" si="1"/>
        <v>0</v>
      </c>
      <c r="AC15" s="39">
        <f t="shared" si="2"/>
        <v>0</v>
      </c>
      <c r="AD15" s="39">
        <f t="shared" si="3"/>
        <v>0</v>
      </c>
      <c r="AE15" s="9"/>
      <c r="AF15" s="34">
        <f t="shared" si="4"/>
        <v>0</v>
      </c>
      <c r="AG15" s="34">
        <f t="shared" si="5"/>
        <v>0</v>
      </c>
      <c r="AH15" s="35">
        <f t="shared" si="6"/>
        <v>0</v>
      </c>
    </row>
    <row r="16" spans="2:34" ht="15" customHeight="1" x14ac:dyDescent="0.25">
      <c r="B16" s="48">
        <v>8</v>
      </c>
      <c r="C16" s="64" t="s">
        <v>164</v>
      </c>
      <c r="D16" s="9"/>
      <c r="E16" s="52" t="s">
        <v>120</v>
      </c>
      <c r="F16" s="11">
        <f t="shared" si="0"/>
        <v>50</v>
      </c>
      <c r="G16" s="7"/>
      <c r="H16" s="11"/>
      <c r="I16" s="7"/>
      <c r="J16" s="7"/>
      <c r="K16" s="11">
        <v>13</v>
      </c>
      <c r="L16" s="11">
        <v>24</v>
      </c>
      <c r="M16" s="11">
        <v>12</v>
      </c>
      <c r="N16" s="7">
        <v>1</v>
      </c>
      <c r="O16" s="24"/>
      <c r="P16" s="11"/>
      <c r="Q16" s="6"/>
      <c r="R16" s="6"/>
      <c r="S16" s="6"/>
      <c r="T16" s="6"/>
      <c r="U16" s="6"/>
      <c r="V16" s="9"/>
      <c r="W16" s="9"/>
      <c r="X16" s="9"/>
      <c r="Y16" s="9"/>
      <c r="Z16" s="18"/>
      <c r="AA16" s="9"/>
      <c r="AB16" s="39">
        <f t="shared" si="1"/>
        <v>0</v>
      </c>
      <c r="AC16" s="39">
        <f t="shared" si="2"/>
        <v>0</v>
      </c>
      <c r="AD16" s="39">
        <f t="shared" si="3"/>
        <v>0</v>
      </c>
      <c r="AE16" s="9"/>
      <c r="AF16" s="34">
        <f t="shared" si="4"/>
        <v>0</v>
      </c>
      <c r="AG16" s="34">
        <f t="shared" si="5"/>
        <v>0</v>
      </c>
      <c r="AH16" s="35">
        <f t="shared" si="6"/>
        <v>0</v>
      </c>
    </row>
    <row r="17" spans="1:34" x14ac:dyDescent="0.25">
      <c r="B17" s="48">
        <v>9</v>
      </c>
      <c r="C17" s="64" t="s">
        <v>165</v>
      </c>
      <c r="D17" s="9"/>
      <c r="E17" s="52" t="s">
        <v>120</v>
      </c>
      <c r="F17" s="11">
        <f t="shared" si="0"/>
        <v>295</v>
      </c>
      <c r="G17" s="6"/>
      <c r="H17" s="6"/>
      <c r="I17" s="11">
        <v>4</v>
      </c>
      <c r="J17" s="11">
        <v>21</v>
      </c>
      <c r="K17" s="11">
        <v>58</v>
      </c>
      <c r="L17" s="11">
        <v>98</v>
      </c>
      <c r="M17" s="11">
        <v>88</v>
      </c>
      <c r="N17" s="11">
        <v>25</v>
      </c>
      <c r="O17" s="11">
        <v>1</v>
      </c>
      <c r="P17" s="11"/>
      <c r="Q17" s="6"/>
      <c r="R17" s="6"/>
      <c r="S17" s="6"/>
      <c r="T17" s="6"/>
      <c r="U17" s="6"/>
      <c r="V17" s="9"/>
      <c r="W17" s="9"/>
      <c r="X17" s="9"/>
      <c r="Y17" s="9"/>
      <c r="Z17" s="18"/>
      <c r="AA17" s="9"/>
      <c r="AB17" s="39">
        <f t="shared" si="1"/>
        <v>0</v>
      </c>
      <c r="AC17" s="39">
        <f t="shared" si="2"/>
        <v>0</v>
      </c>
      <c r="AD17" s="39">
        <f t="shared" si="3"/>
        <v>0</v>
      </c>
      <c r="AE17" s="9"/>
      <c r="AF17" s="34">
        <f t="shared" si="4"/>
        <v>0</v>
      </c>
      <c r="AG17" s="34">
        <f t="shared" si="5"/>
        <v>0</v>
      </c>
      <c r="AH17" s="35">
        <f t="shared" si="6"/>
        <v>0</v>
      </c>
    </row>
    <row r="18" spans="1:34" x14ac:dyDescent="0.25">
      <c r="B18" s="48">
        <v>10</v>
      </c>
      <c r="C18" s="64" t="s">
        <v>111</v>
      </c>
      <c r="D18" s="9"/>
      <c r="E18" s="52" t="s">
        <v>120</v>
      </c>
      <c r="F18" s="11">
        <f t="shared" si="0"/>
        <v>1167</v>
      </c>
      <c r="G18" s="7">
        <v>6</v>
      </c>
      <c r="H18" s="7">
        <v>156</v>
      </c>
      <c r="I18" s="7">
        <v>228</v>
      </c>
      <c r="J18" s="11">
        <v>198</v>
      </c>
      <c r="K18" s="11">
        <v>246</v>
      </c>
      <c r="L18" s="11">
        <v>215</v>
      </c>
      <c r="M18" s="11">
        <v>99</v>
      </c>
      <c r="N18" s="11">
        <v>18</v>
      </c>
      <c r="O18" s="11">
        <v>1</v>
      </c>
      <c r="P18" s="11"/>
      <c r="Q18" s="6"/>
      <c r="R18" s="6"/>
      <c r="S18" s="6"/>
      <c r="T18" s="6"/>
      <c r="U18" s="6"/>
      <c r="V18" s="9"/>
      <c r="W18" s="9"/>
      <c r="X18" s="9"/>
      <c r="Y18" s="9"/>
      <c r="Z18" s="18"/>
      <c r="AA18" s="9"/>
      <c r="AB18" s="39">
        <f t="shared" si="1"/>
        <v>0</v>
      </c>
      <c r="AC18" s="39">
        <f t="shared" si="2"/>
        <v>0</v>
      </c>
      <c r="AD18" s="39">
        <f t="shared" si="3"/>
        <v>0</v>
      </c>
      <c r="AE18" s="9"/>
      <c r="AF18" s="34">
        <f t="shared" si="4"/>
        <v>0</v>
      </c>
      <c r="AG18" s="34">
        <f t="shared" si="5"/>
        <v>0</v>
      </c>
      <c r="AH18" s="35">
        <f t="shared" si="6"/>
        <v>0</v>
      </c>
    </row>
    <row r="19" spans="1:34" x14ac:dyDescent="0.25">
      <c r="B19" s="47">
        <v>11</v>
      </c>
      <c r="C19" s="64" t="s">
        <v>112</v>
      </c>
      <c r="D19" s="9"/>
      <c r="E19" s="52" t="s">
        <v>120</v>
      </c>
      <c r="F19" s="11">
        <f t="shared" si="0"/>
        <v>342</v>
      </c>
      <c r="G19" s="7"/>
      <c r="H19" s="11"/>
      <c r="I19" s="11">
        <v>9</v>
      </c>
      <c r="J19" s="11">
        <v>26</v>
      </c>
      <c r="K19" s="11">
        <v>68</v>
      </c>
      <c r="L19" s="11">
        <v>115</v>
      </c>
      <c r="M19" s="11">
        <v>98</v>
      </c>
      <c r="N19" s="11">
        <v>25</v>
      </c>
      <c r="O19" s="11">
        <v>1</v>
      </c>
      <c r="P19" s="11"/>
      <c r="Q19" s="6"/>
      <c r="R19" s="6"/>
      <c r="S19" s="6"/>
      <c r="T19" s="6"/>
      <c r="U19" s="6"/>
      <c r="V19" s="9"/>
      <c r="W19" s="9"/>
      <c r="X19" s="9"/>
      <c r="Y19" s="9"/>
      <c r="Z19" s="18"/>
      <c r="AA19" s="9"/>
      <c r="AB19" s="39">
        <f t="shared" si="1"/>
        <v>0</v>
      </c>
      <c r="AC19" s="39">
        <f t="shared" si="2"/>
        <v>0</v>
      </c>
      <c r="AD19" s="39">
        <f t="shared" si="3"/>
        <v>0</v>
      </c>
      <c r="AE19" s="9"/>
      <c r="AF19" s="34">
        <f t="shared" si="4"/>
        <v>0</v>
      </c>
      <c r="AG19" s="34">
        <f t="shared" si="5"/>
        <v>0</v>
      </c>
      <c r="AH19" s="35">
        <f t="shared" si="6"/>
        <v>0</v>
      </c>
    </row>
    <row r="20" spans="1:34" x14ac:dyDescent="0.25">
      <c r="B20" s="48">
        <v>12</v>
      </c>
      <c r="C20" s="64" t="s">
        <v>113</v>
      </c>
      <c r="D20" s="9"/>
      <c r="E20" s="52" t="s">
        <v>120</v>
      </c>
      <c r="F20" s="11">
        <f t="shared" si="0"/>
        <v>752</v>
      </c>
      <c r="G20" s="7"/>
      <c r="H20" s="11"/>
      <c r="I20" s="11"/>
      <c r="J20" s="11"/>
      <c r="K20" s="11">
        <v>752</v>
      </c>
      <c r="L20" s="11"/>
      <c r="M20" s="11"/>
      <c r="N20" s="7"/>
      <c r="O20" s="24"/>
      <c r="P20" s="11"/>
      <c r="Q20" s="6"/>
      <c r="R20" s="6"/>
      <c r="S20" s="6"/>
      <c r="T20" s="6"/>
      <c r="U20" s="6"/>
      <c r="V20" s="9"/>
      <c r="W20" s="9"/>
      <c r="X20" s="9"/>
      <c r="Y20" s="9"/>
      <c r="Z20" s="18"/>
      <c r="AA20" s="9"/>
      <c r="AB20" s="39">
        <f t="shared" si="1"/>
        <v>0</v>
      </c>
      <c r="AC20" s="39">
        <f t="shared" si="2"/>
        <v>0</v>
      </c>
      <c r="AD20" s="39">
        <f t="shared" si="3"/>
        <v>0</v>
      </c>
      <c r="AE20" s="9"/>
      <c r="AF20" s="34">
        <f t="shared" si="4"/>
        <v>0</v>
      </c>
      <c r="AG20" s="34">
        <f t="shared" si="5"/>
        <v>0</v>
      </c>
      <c r="AH20" s="35">
        <f t="shared" si="6"/>
        <v>0</v>
      </c>
    </row>
    <row r="21" spans="1:34" x14ac:dyDescent="0.25">
      <c r="B21" s="48">
        <v>13</v>
      </c>
      <c r="C21" s="64" t="s">
        <v>102</v>
      </c>
      <c r="D21" s="9"/>
      <c r="E21" s="52" t="s">
        <v>120</v>
      </c>
      <c r="F21" s="11">
        <v>752</v>
      </c>
      <c r="G21" s="7"/>
      <c r="H21" s="11"/>
      <c r="I21" s="11"/>
      <c r="J21" s="11"/>
      <c r="K21" s="11">
        <v>376</v>
      </c>
      <c r="L21" s="11">
        <v>376</v>
      </c>
      <c r="M21" s="11"/>
      <c r="N21" s="7"/>
      <c r="O21" s="24"/>
      <c r="P21" s="11"/>
      <c r="Q21" s="6"/>
      <c r="R21" s="6"/>
      <c r="S21" s="6"/>
      <c r="T21" s="6"/>
      <c r="U21" s="6"/>
      <c r="V21" s="9"/>
      <c r="W21" s="9"/>
      <c r="X21" s="9"/>
      <c r="Y21" s="9"/>
      <c r="Z21" s="18"/>
      <c r="AA21" s="9"/>
      <c r="AB21" s="39">
        <f t="shared" si="1"/>
        <v>0</v>
      </c>
      <c r="AC21" s="39">
        <f t="shared" si="2"/>
        <v>0</v>
      </c>
      <c r="AD21" s="39">
        <f t="shared" si="3"/>
        <v>0</v>
      </c>
      <c r="AE21" s="9"/>
      <c r="AF21" s="34">
        <f t="shared" si="4"/>
        <v>0</v>
      </c>
      <c r="AG21" s="34">
        <f t="shared" si="5"/>
        <v>0</v>
      </c>
      <c r="AH21" s="35">
        <f t="shared" si="6"/>
        <v>0</v>
      </c>
    </row>
    <row r="22" spans="1:34" ht="15.75" x14ac:dyDescent="0.25">
      <c r="B22" s="100" t="s">
        <v>93</v>
      </c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2"/>
      <c r="AG22" s="55">
        <f>SUM(AG9:AG21)</f>
        <v>0</v>
      </c>
      <c r="AH22" s="55">
        <f>SUM(AH9:AH21)</f>
        <v>0</v>
      </c>
    </row>
    <row r="23" spans="1:34" x14ac:dyDescent="0.25">
      <c r="D23" s="1"/>
      <c r="E23" s="1"/>
      <c r="H23" s="46"/>
      <c r="I23" s="46"/>
      <c r="J23" s="46"/>
      <c r="K23" s="45"/>
      <c r="L23" s="45"/>
      <c r="M23" s="45"/>
      <c r="N23" s="45"/>
      <c r="O23" s="46"/>
      <c r="P23" s="46"/>
      <c r="V23" s="2"/>
    </row>
    <row r="24" spans="1:34" ht="15.75" x14ac:dyDescent="0.25">
      <c r="B24" s="96" t="s">
        <v>152</v>
      </c>
      <c r="C24" s="96"/>
      <c r="D24" s="96"/>
      <c r="E24" s="96"/>
      <c r="F24" s="96"/>
      <c r="G24" s="96"/>
      <c r="H24" s="96"/>
      <c r="I24" s="96"/>
      <c r="J24" s="96"/>
      <c r="K24" s="96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/>
      <c r="W24"/>
      <c r="X24"/>
      <c r="Y24"/>
      <c r="Z24"/>
      <c r="AA24"/>
      <c r="AB24"/>
      <c r="AC24"/>
      <c r="AD24"/>
      <c r="AE24"/>
      <c r="AF24"/>
      <c r="AG24"/>
    </row>
    <row r="25" spans="1:34" ht="15.75" x14ac:dyDescent="0.25">
      <c r="B25" s="96" t="s">
        <v>153</v>
      </c>
      <c r="C25" s="96"/>
      <c r="D25" s="96"/>
      <c r="E25" s="96"/>
      <c r="F25" s="96"/>
      <c r="G25" s="96"/>
      <c r="H25" s="96"/>
      <c r="I25" s="96"/>
      <c r="J25" s="96"/>
      <c r="K25" s="96"/>
      <c r="L25" s="97"/>
      <c r="M25" s="97"/>
      <c r="N25" s="97"/>
      <c r="O25" s="62"/>
      <c r="P25" s="62"/>
      <c r="Q25" s="62"/>
      <c r="R25" s="62"/>
      <c r="S25" s="62"/>
      <c r="T25" s="62"/>
      <c r="U25" s="62"/>
      <c r="V25"/>
      <c r="W25"/>
      <c r="X25"/>
      <c r="Y25"/>
      <c r="Z25"/>
      <c r="AA25"/>
      <c r="AB25"/>
      <c r="AC25"/>
      <c r="AD25"/>
      <c r="AE25"/>
      <c r="AF25"/>
      <c r="AG25"/>
    </row>
    <row r="26" spans="1:34" ht="15.75" x14ac:dyDescent="0.25">
      <c r="B26" s="98" t="s">
        <v>154</v>
      </c>
      <c r="C26" s="98"/>
      <c r="D26" s="98"/>
      <c r="E26" s="98"/>
      <c r="F26" s="98"/>
      <c r="G26" s="98"/>
      <c r="H26" s="98"/>
      <c r="I26" s="98"/>
      <c r="J26" s="98"/>
      <c r="K26" s="98"/>
      <c r="L26" s="99"/>
      <c r="M26" s="99"/>
      <c r="N26" s="97"/>
      <c r="O26" s="97"/>
      <c r="P26" s="97"/>
      <c r="Q26" s="97"/>
      <c r="R26" s="97"/>
      <c r="S26" s="97"/>
      <c r="T26" s="97"/>
      <c r="U26" s="97"/>
      <c r="V26"/>
      <c r="W26"/>
      <c r="X26"/>
      <c r="Y26"/>
      <c r="Z26"/>
      <c r="AA26"/>
      <c r="AB26"/>
      <c r="AC26"/>
      <c r="AD26"/>
      <c r="AE26"/>
      <c r="AF26"/>
      <c r="AG26"/>
    </row>
    <row r="27" spans="1:34" ht="15" x14ac:dyDescent="0.25">
      <c r="B27" s="71"/>
      <c r="C27" s="71"/>
      <c r="D27" s="70"/>
      <c r="E27" s="70"/>
      <c r="F27" s="70"/>
      <c r="G27" s="70"/>
      <c r="H27" s="70"/>
      <c r="I27" s="70"/>
      <c r="J27" s="70"/>
      <c r="K27" s="70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/>
      <c r="W27"/>
      <c r="X27"/>
      <c r="Y27"/>
      <c r="Z27"/>
      <c r="AA27"/>
      <c r="AB27"/>
      <c r="AC27"/>
      <c r="AD27"/>
      <c r="AE27"/>
      <c r="AF27"/>
      <c r="AG27"/>
    </row>
    <row r="28" spans="1:34" customFormat="1" ht="15" x14ac:dyDescent="0.25">
      <c r="A28" s="56"/>
      <c r="B28" s="58" t="s">
        <v>170</v>
      </c>
      <c r="C28" s="58"/>
      <c r="D28" s="59" t="s">
        <v>171</v>
      </c>
      <c r="E28" s="59"/>
      <c r="F28" s="58" t="s">
        <v>172</v>
      </c>
      <c r="G28" s="57"/>
      <c r="H28" s="57"/>
      <c r="I28" s="58"/>
      <c r="J28" s="58"/>
      <c r="K28" s="57"/>
      <c r="L28" s="57"/>
      <c r="M28" s="57"/>
      <c r="N28" s="57"/>
    </row>
    <row r="29" spans="1:34" customFormat="1" ht="15" x14ac:dyDescent="0.25">
      <c r="A29" s="56"/>
      <c r="B29" s="58"/>
      <c r="C29" s="58"/>
      <c r="D29" s="59"/>
      <c r="E29" s="59"/>
      <c r="F29" s="58"/>
      <c r="G29" s="57"/>
      <c r="H29" s="57"/>
      <c r="I29" s="58"/>
      <c r="J29" s="58"/>
      <c r="K29" s="57"/>
      <c r="L29" s="57"/>
      <c r="M29" s="57"/>
      <c r="N29" s="57"/>
    </row>
    <row r="30" spans="1:34" customFormat="1" ht="15" x14ac:dyDescent="0.25">
      <c r="A30" s="56"/>
      <c r="B30" s="58"/>
      <c r="C30" s="58"/>
      <c r="D30" s="59" t="s">
        <v>150</v>
      </c>
      <c r="E30" s="59"/>
      <c r="F30" s="58"/>
      <c r="G30" s="57"/>
      <c r="H30" s="57"/>
      <c r="I30" s="58"/>
      <c r="J30" s="58"/>
      <c r="K30" s="57"/>
      <c r="L30" s="57"/>
      <c r="M30" s="57"/>
      <c r="N30" s="57"/>
    </row>
    <row r="31" spans="1:34" customFormat="1" ht="15" x14ac:dyDescent="0.25">
      <c r="A31" s="60"/>
      <c r="D31" s="110"/>
    </row>
    <row r="32" spans="1:34" customFormat="1" ht="15" x14ac:dyDescent="0.25">
      <c r="A32" s="60"/>
      <c r="D32" s="110"/>
    </row>
  </sheetData>
  <mergeCells count="22">
    <mergeCell ref="AA5:AA6"/>
    <mergeCell ref="AB5:AB6"/>
    <mergeCell ref="AC5:AC6"/>
    <mergeCell ref="B8:AH8"/>
    <mergeCell ref="B24:K24"/>
    <mergeCell ref="B25:N25"/>
    <mergeCell ref="B1:AH1"/>
    <mergeCell ref="B26:U26"/>
    <mergeCell ref="B22:AF22"/>
    <mergeCell ref="B4:B6"/>
    <mergeCell ref="C4:C6"/>
    <mergeCell ref="D4:D6"/>
    <mergeCell ref="E4:E6"/>
    <mergeCell ref="F4:F6"/>
    <mergeCell ref="B2:AH2"/>
    <mergeCell ref="B3:AH3"/>
    <mergeCell ref="G4:AH4"/>
    <mergeCell ref="AD5:AD6"/>
    <mergeCell ref="AE5:AE6"/>
    <mergeCell ref="AF5:AF6"/>
    <mergeCell ref="AG5:AG6"/>
    <mergeCell ref="AH5:A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64"/>
  <sheetViews>
    <sheetView workbookViewId="0">
      <selection activeCell="J6" sqref="J6"/>
    </sheetView>
  </sheetViews>
  <sheetFormatPr defaultColWidth="8.85546875" defaultRowHeight="15" x14ac:dyDescent="0.25"/>
  <cols>
    <col min="7" max="7" width="18.42578125" bestFit="1" customWidth="1"/>
  </cols>
  <sheetData>
    <row r="1" spans="1:7" ht="15.75" thickBot="1" x14ac:dyDescent="0.3">
      <c r="A1" s="13" t="s">
        <v>43</v>
      </c>
      <c r="B1" s="15">
        <v>6499.46</v>
      </c>
      <c r="C1">
        <f>B1*1.2/0.65</f>
        <v>11999.003076923076</v>
      </c>
      <c r="G1" s="19" t="e">
        <f>#REF!+#REF!+#REF!+#REF!+#REF!+#REF!+#REF!+#REF!+#REF!+#REF!+#REF!</f>
        <v>#REF!</v>
      </c>
    </row>
    <row r="2" spans="1:7" ht="15.75" thickBot="1" x14ac:dyDescent="0.3">
      <c r="A2" s="13" t="s">
        <v>44</v>
      </c>
      <c r="B2" s="15">
        <v>1175.9100000000001</v>
      </c>
      <c r="C2">
        <f t="shared" ref="C2:C64" si="0">B2*1.2/0.65</f>
        <v>2170.9107692307693</v>
      </c>
    </row>
    <row r="3" spans="1:7" ht="15.75" thickBot="1" x14ac:dyDescent="0.3">
      <c r="A3" s="13" t="s">
        <v>45</v>
      </c>
      <c r="B3" s="15">
        <v>826.68</v>
      </c>
      <c r="C3">
        <f t="shared" si="0"/>
        <v>1526.1784615384613</v>
      </c>
    </row>
    <row r="4" spans="1:7" ht="15.75" thickBot="1" x14ac:dyDescent="0.3">
      <c r="A4" s="13" t="s">
        <v>46</v>
      </c>
      <c r="B4" s="15">
        <v>845</v>
      </c>
      <c r="C4">
        <f t="shared" si="0"/>
        <v>1560</v>
      </c>
    </row>
    <row r="5" spans="1:7" ht="15.75" thickBot="1" x14ac:dyDescent="0.3">
      <c r="A5" s="13" t="s">
        <v>47</v>
      </c>
      <c r="B5" s="15">
        <v>995</v>
      </c>
      <c r="C5">
        <f t="shared" si="0"/>
        <v>1836.9230769230769</v>
      </c>
    </row>
    <row r="6" spans="1:7" ht="15.75" thickBot="1" x14ac:dyDescent="0.3">
      <c r="A6" s="13" t="s">
        <v>48</v>
      </c>
      <c r="B6" s="15">
        <v>995</v>
      </c>
      <c r="C6">
        <f t="shared" si="0"/>
        <v>1836.9230769230769</v>
      </c>
    </row>
    <row r="7" spans="1:7" ht="15.75" thickBot="1" x14ac:dyDescent="0.3">
      <c r="A7" s="13" t="s">
        <v>49</v>
      </c>
      <c r="B7" s="15">
        <v>1845</v>
      </c>
      <c r="C7">
        <f t="shared" si="0"/>
        <v>3406.1538461538462</v>
      </c>
    </row>
    <row r="8" spans="1:7" ht="15.75" thickBot="1" x14ac:dyDescent="0.3">
      <c r="A8" s="13" t="s">
        <v>50</v>
      </c>
      <c r="B8" s="15">
        <v>2166.13</v>
      </c>
      <c r="C8">
        <f t="shared" si="0"/>
        <v>3999.0092307692312</v>
      </c>
    </row>
    <row r="9" spans="1:7" ht="15.75" thickBot="1" x14ac:dyDescent="0.3">
      <c r="A9" s="13" t="s">
        <v>51</v>
      </c>
      <c r="B9" s="15">
        <v>3345</v>
      </c>
      <c r="C9">
        <f t="shared" si="0"/>
        <v>6175.3846153846152</v>
      </c>
    </row>
    <row r="10" spans="1:7" ht="15.75" thickBot="1" x14ac:dyDescent="0.3">
      <c r="A10" s="13" t="s">
        <v>52</v>
      </c>
      <c r="B10" s="15">
        <v>324.45999999999998</v>
      </c>
      <c r="C10">
        <f t="shared" si="0"/>
        <v>599.00307692307683</v>
      </c>
    </row>
    <row r="11" spans="1:7" ht="15.75" thickBot="1" x14ac:dyDescent="0.3">
      <c r="A11" s="13" t="s">
        <v>53</v>
      </c>
      <c r="B11" s="15">
        <v>345</v>
      </c>
      <c r="C11">
        <f t="shared" si="0"/>
        <v>636.92307692307691</v>
      </c>
    </row>
    <row r="12" spans="1:7" ht="15.75" thickBot="1" x14ac:dyDescent="0.3">
      <c r="A12" s="13" t="s">
        <v>54</v>
      </c>
      <c r="B12" s="15">
        <v>1195</v>
      </c>
      <c r="C12">
        <f t="shared" si="0"/>
        <v>2206.1538461538462</v>
      </c>
    </row>
    <row r="13" spans="1:7" ht="15.75" thickBot="1" x14ac:dyDescent="0.3">
      <c r="A13" s="13" t="s">
        <v>55</v>
      </c>
      <c r="B13" s="15">
        <v>995</v>
      </c>
      <c r="C13">
        <f t="shared" si="0"/>
        <v>1836.9230769230769</v>
      </c>
    </row>
    <row r="14" spans="1:7" ht="15.75" thickBot="1" x14ac:dyDescent="0.3">
      <c r="A14" s="13" t="s">
        <v>56</v>
      </c>
      <c r="B14" s="15">
        <v>695</v>
      </c>
      <c r="C14">
        <f t="shared" si="0"/>
        <v>1283.0769230769231</v>
      </c>
    </row>
    <row r="15" spans="1:7" ht="15.75" thickBot="1" x14ac:dyDescent="0.3">
      <c r="A15" s="13" t="s">
        <v>57</v>
      </c>
      <c r="B15" s="15">
        <v>1624.46</v>
      </c>
      <c r="C15">
        <f t="shared" si="0"/>
        <v>2999.0030769230766</v>
      </c>
    </row>
    <row r="16" spans="1:7" ht="15.75" thickBot="1" x14ac:dyDescent="0.3">
      <c r="A16" s="13" t="s">
        <v>58</v>
      </c>
      <c r="B16" s="15">
        <v>1299.46</v>
      </c>
      <c r="C16">
        <f t="shared" si="0"/>
        <v>2399.0030769230771</v>
      </c>
    </row>
    <row r="17" spans="1:3" ht="15.75" thickBot="1" x14ac:dyDescent="0.3">
      <c r="A17" s="13" t="s">
        <v>59</v>
      </c>
      <c r="B17" s="15">
        <v>1082.79</v>
      </c>
      <c r="C17">
        <f t="shared" si="0"/>
        <v>1998.9969230769229</v>
      </c>
    </row>
    <row r="18" spans="1:3" ht="15.75" thickBot="1" x14ac:dyDescent="0.3">
      <c r="A18" s="13" t="s">
        <v>60</v>
      </c>
      <c r="B18" s="15">
        <v>995</v>
      </c>
      <c r="C18">
        <f t="shared" si="0"/>
        <v>1836.9230769230769</v>
      </c>
    </row>
    <row r="19" spans="1:3" ht="15.75" thickBot="1" x14ac:dyDescent="0.3">
      <c r="A19" s="13" t="s">
        <v>61</v>
      </c>
      <c r="B19" s="14">
        <v>1082.79</v>
      </c>
      <c r="C19">
        <f t="shared" si="0"/>
        <v>1998.9969230769229</v>
      </c>
    </row>
    <row r="20" spans="1:3" ht="15.75" thickBot="1" x14ac:dyDescent="0.3">
      <c r="A20" s="13" t="s">
        <v>62</v>
      </c>
      <c r="B20" s="14">
        <v>2067.59</v>
      </c>
      <c r="C20">
        <f t="shared" si="0"/>
        <v>3817.0892307692311</v>
      </c>
    </row>
    <row r="21" spans="1:3" ht="15.75" thickBot="1" x14ac:dyDescent="0.3">
      <c r="A21" s="13" t="s">
        <v>63</v>
      </c>
      <c r="B21" s="15">
        <v>1895.29</v>
      </c>
      <c r="C21">
        <f t="shared" si="0"/>
        <v>3498.9969230769229</v>
      </c>
    </row>
    <row r="22" spans="1:3" ht="15.75" thickBot="1" x14ac:dyDescent="0.3">
      <c r="A22" s="13" t="s">
        <v>64</v>
      </c>
      <c r="B22" s="14">
        <v>1772.14</v>
      </c>
      <c r="C22">
        <f t="shared" si="0"/>
        <v>3271.6430769230769</v>
      </c>
    </row>
    <row r="23" spans="1:3" ht="15.75" thickBot="1" x14ac:dyDescent="0.3">
      <c r="A23" s="13" t="s">
        <v>65</v>
      </c>
      <c r="B23" s="14">
        <v>1417.59</v>
      </c>
      <c r="C23">
        <f t="shared" si="0"/>
        <v>2617.0892307692307</v>
      </c>
    </row>
    <row r="24" spans="1:3" ht="15.75" thickBot="1" x14ac:dyDescent="0.3">
      <c r="A24" s="13" t="s">
        <v>66</v>
      </c>
      <c r="B24" s="14">
        <v>2166.13</v>
      </c>
      <c r="C24">
        <f t="shared" si="0"/>
        <v>3999.0092307692312</v>
      </c>
    </row>
    <row r="25" spans="1:3" ht="15.75" thickBot="1" x14ac:dyDescent="0.3">
      <c r="A25" s="13" t="s">
        <v>67</v>
      </c>
      <c r="B25" s="14">
        <v>1082.79</v>
      </c>
      <c r="C25">
        <f t="shared" si="0"/>
        <v>1998.9969230769229</v>
      </c>
    </row>
    <row r="26" spans="1:3" ht="15.75" thickBot="1" x14ac:dyDescent="0.3">
      <c r="A26" s="13" t="s">
        <v>68</v>
      </c>
      <c r="B26" s="14">
        <v>1417.59</v>
      </c>
      <c r="C26">
        <f t="shared" si="0"/>
        <v>2617.0892307692307</v>
      </c>
    </row>
    <row r="27" spans="1:3" ht="15.75" thickBot="1" x14ac:dyDescent="0.3">
      <c r="A27" s="13" t="s">
        <v>69</v>
      </c>
      <c r="B27" s="14">
        <v>2363.0500000000002</v>
      </c>
      <c r="C27">
        <f t="shared" si="0"/>
        <v>4362.5538461538463</v>
      </c>
    </row>
    <row r="28" spans="1:3" ht="15.75" thickBot="1" x14ac:dyDescent="0.3">
      <c r="A28" s="13" t="s">
        <v>70</v>
      </c>
      <c r="B28" s="15">
        <v>1624.46</v>
      </c>
      <c r="C28">
        <f t="shared" si="0"/>
        <v>2999.0030769230766</v>
      </c>
    </row>
    <row r="29" spans="1:3" ht="15.75" thickBot="1" x14ac:dyDescent="0.3">
      <c r="A29" s="13" t="s">
        <v>71</v>
      </c>
      <c r="B29" s="15">
        <v>2345</v>
      </c>
      <c r="C29">
        <f t="shared" si="0"/>
        <v>4329.2307692307695</v>
      </c>
    </row>
    <row r="30" spans="1:3" ht="15.75" thickBot="1" x14ac:dyDescent="0.3">
      <c r="A30" s="13" t="s">
        <v>72</v>
      </c>
      <c r="B30" s="14">
        <v>1895.29</v>
      </c>
      <c r="C30">
        <f t="shared" si="0"/>
        <v>3498.9969230769229</v>
      </c>
    </row>
    <row r="31" spans="1:3" ht="15.75" thickBot="1" x14ac:dyDescent="0.3">
      <c r="A31" s="13" t="s">
        <v>73</v>
      </c>
      <c r="B31" s="15">
        <v>2166.13</v>
      </c>
      <c r="C31">
        <f t="shared" si="0"/>
        <v>3999.0092307692312</v>
      </c>
    </row>
    <row r="32" spans="1:3" ht="15.75" thickBot="1" x14ac:dyDescent="0.3">
      <c r="A32" s="13" t="s">
        <v>74</v>
      </c>
      <c r="B32" s="14">
        <v>2067.59</v>
      </c>
      <c r="C32">
        <f t="shared" si="0"/>
        <v>3817.0892307692311</v>
      </c>
    </row>
    <row r="33" spans="1:3" ht="15.75" thickBot="1" x14ac:dyDescent="0.3">
      <c r="A33" s="16">
        <v>280647</v>
      </c>
      <c r="B33" s="17">
        <v>1624.46</v>
      </c>
      <c r="C33">
        <f t="shared" si="0"/>
        <v>2999.0030769230766</v>
      </c>
    </row>
    <row r="34" spans="1:3" ht="15.75" thickBot="1" x14ac:dyDescent="0.3">
      <c r="A34" s="16" t="s">
        <v>43</v>
      </c>
      <c r="B34" s="17">
        <v>6499.46</v>
      </c>
      <c r="C34">
        <f t="shared" si="0"/>
        <v>11999.003076923076</v>
      </c>
    </row>
    <row r="35" spans="1:3" ht="15.75" thickBot="1" x14ac:dyDescent="0.3">
      <c r="A35" s="16" t="s">
        <v>41</v>
      </c>
      <c r="B35" s="17">
        <v>5416.13</v>
      </c>
      <c r="C35">
        <f t="shared" si="0"/>
        <v>9999.0092307692303</v>
      </c>
    </row>
    <row r="36" spans="1:3" ht="15.75" thickBot="1" x14ac:dyDescent="0.3">
      <c r="A36" s="16" t="s">
        <v>26</v>
      </c>
      <c r="B36" s="17">
        <v>1077.92</v>
      </c>
      <c r="C36">
        <f t="shared" si="0"/>
        <v>1990.0061538461539</v>
      </c>
    </row>
    <row r="37" spans="1:3" ht="15.75" thickBot="1" x14ac:dyDescent="0.3">
      <c r="A37" s="16" t="s">
        <v>28</v>
      </c>
      <c r="B37" s="17">
        <v>1294.58</v>
      </c>
      <c r="C37">
        <f t="shared" si="0"/>
        <v>2389.9938461538459</v>
      </c>
    </row>
    <row r="38" spans="1:3" ht="15.75" thickBot="1" x14ac:dyDescent="0.3">
      <c r="A38" s="16" t="s">
        <v>29</v>
      </c>
      <c r="B38" s="17">
        <v>1294.58</v>
      </c>
      <c r="C38">
        <f t="shared" si="0"/>
        <v>2389.9938461538459</v>
      </c>
    </row>
    <row r="39" spans="1:3" ht="15.75" thickBot="1" x14ac:dyDescent="0.3">
      <c r="A39" s="16" t="s">
        <v>25</v>
      </c>
      <c r="B39" s="17">
        <v>1294.58</v>
      </c>
      <c r="C39">
        <f t="shared" si="0"/>
        <v>2389.9938461538459</v>
      </c>
    </row>
    <row r="40" spans="1:3" ht="15.75" thickBot="1" x14ac:dyDescent="0.3">
      <c r="A40" s="16" t="s">
        <v>36</v>
      </c>
      <c r="B40" s="17">
        <v>1624.46</v>
      </c>
      <c r="C40">
        <f t="shared" si="0"/>
        <v>2999.0030769230766</v>
      </c>
    </row>
    <row r="41" spans="1:3" ht="15.75" thickBot="1" x14ac:dyDescent="0.3">
      <c r="A41" s="16" t="s">
        <v>35</v>
      </c>
      <c r="B41" s="17">
        <v>2166.13</v>
      </c>
      <c r="C41">
        <f t="shared" si="0"/>
        <v>3999.0092307692312</v>
      </c>
    </row>
    <row r="42" spans="1:3" ht="15.75" thickBot="1" x14ac:dyDescent="0.3">
      <c r="A42" s="16" t="s">
        <v>30</v>
      </c>
      <c r="B42" s="17">
        <v>4952.12</v>
      </c>
      <c r="C42">
        <f t="shared" si="0"/>
        <v>9142.375384615385</v>
      </c>
    </row>
    <row r="43" spans="1:3" ht="15.75" thickBot="1" x14ac:dyDescent="0.3">
      <c r="A43" s="16" t="s">
        <v>32</v>
      </c>
      <c r="B43" s="17">
        <v>3850.42</v>
      </c>
      <c r="C43">
        <f t="shared" si="0"/>
        <v>7108.4676923076922</v>
      </c>
    </row>
    <row r="44" spans="1:3" ht="15.75" thickBot="1" x14ac:dyDescent="0.3">
      <c r="A44" s="16" t="s">
        <v>38</v>
      </c>
      <c r="B44" s="17">
        <v>8666.1299999999992</v>
      </c>
      <c r="C44">
        <f t="shared" si="0"/>
        <v>15999.009230769227</v>
      </c>
    </row>
    <row r="45" spans="1:3" ht="15.75" thickBot="1" x14ac:dyDescent="0.3">
      <c r="A45" s="16" t="s">
        <v>23</v>
      </c>
      <c r="B45" s="17">
        <v>1624.46</v>
      </c>
      <c r="C45">
        <f t="shared" si="0"/>
        <v>2999.0030769230766</v>
      </c>
    </row>
    <row r="46" spans="1:3" ht="15.75" thickBot="1" x14ac:dyDescent="0.3">
      <c r="A46" s="16" t="s">
        <v>24</v>
      </c>
      <c r="B46" s="17">
        <v>1461.96</v>
      </c>
      <c r="C46">
        <f t="shared" si="0"/>
        <v>2699.0030769230771</v>
      </c>
    </row>
    <row r="47" spans="1:3" ht="15.75" thickBot="1" x14ac:dyDescent="0.3">
      <c r="A47" s="16" t="s">
        <v>42</v>
      </c>
      <c r="B47" s="17">
        <v>1299.46</v>
      </c>
      <c r="C47">
        <f t="shared" si="0"/>
        <v>2399.0030769230771</v>
      </c>
    </row>
    <row r="48" spans="1:3" ht="15.75" thickBot="1" x14ac:dyDescent="0.3">
      <c r="A48" s="16" t="s">
        <v>34</v>
      </c>
      <c r="B48" s="17">
        <v>1624.46</v>
      </c>
      <c r="C48">
        <f t="shared" si="0"/>
        <v>2999.0030769230766</v>
      </c>
    </row>
    <row r="49" spans="1:3" ht="15.75" thickBot="1" x14ac:dyDescent="0.3">
      <c r="A49" s="16" t="s">
        <v>33</v>
      </c>
      <c r="B49" s="17">
        <v>2166.13</v>
      </c>
      <c r="C49">
        <f t="shared" si="0"/>
        <v>3999.0092307692312</v>
      </c>
    </row>
    <row r="50" spans="1:3" ht="15.75" thickBot="1" x14ac:dyDescent="0.3">
      <c r="A50" s="16" t="s">
        <v>27</v>
      </c>
      <c r="B50" s="17">
        <v>1461.96</v>
      </c>
      <c r="C50">
        <f t="shared" si="0"/>
        <v>2699.0030769230771</v>
      </c>
    </row>
    <row r="51" spans="1:3" ht="15.75" thickBot="1" x14ac:dyDescent="0.3">
      <c r="A51" s="16" t="s">
        <v>31</v>
      </c>
      <c r="B51" s="17">
        <v>2166.13</v>
      </c>
      <c r="C51">
        <f t="shared" si="0"/>
        <v>3999.0092307692312</v>
      </c>
    </row>
    <row r="52" spans="1:3" ht="15.75" thickBot="1" x14ac:dyDescent="0.3">
      <c r="A52" s="16" t="s">
        <v>39</v>
      </c>
      <c r="B52" s="17">
        <v>920.29</v>
      </c>
      <c r="C52">
        <f t="shared" si="0"/>
        <v>1698.9969230769229</v>
      </c>
    </row>
    <row r="53" spans="1:3" ht="15.75" thickBot="1" x14ac:dyDescent="0.3">
      <c r="A53" s="16" t="s">
        <v>22</v>
      </c>
      <c r="B53" s="17">
        <v>541.13</v>
      </c>
      <c r="C53">
        <f t="shared" si="0"/>
        <v>999.00923076923073</v>
      </c>
    </row>
    <row r="54" spans="1:3" ht="15.75" thickBot="1" x14ac:dyDescent="0.3">
      <c r="A54" s="16" t="s">
        <v>75</v>
      </c>
      <c r="B54" s="17">
        <v>3249.46</v>
      </c>
      <c r="C54">
        <f t="shared" si="0"/>
        <v>5999.0030769230762</v>
      </c>
    </row>
    <row r="55" spans="1:3" ht="15.75" thickBot="1" x14ac:dyDescent="0.3">
      <c r="A55" s="16" t="s">
        <v>76</v>
      </c>
      <c r="B55" s="17">
        <v>3791.13</v>
      </c>
      <c r="C55">
        <f t="shared" si="0"/>
        <v>6999.0092307692303</v>
      </c>
    </row>
    <row r="56" spans="1:3" ht="15.75" thickBot="1" x14ac:dyDescent="0.3">
      <c r="A56" s="16" t="s">
        <v>77</v>
      </c>
      <c r="B56" s="17">
        <v>4874.46</v>
      </c>
      <c r="C56">
        <f t="shared" si="0"/>
        <v>8999.0030769230762</v>
      </c>
    </row>
    <row r="57" spans="1:3" ht="15.75" thickBot="1" x14ac:dyDescent="0.3">
      <c r="A57" s="16" t="s">
        <v>78</v>
      </c>
      <c r="B57" s="17">
        <v>4874.46</v>
      </c>
      <c r="C57">
        <f t="shared" si="0"/>
        <v>8999.0030769230762</v>
      </c>
    </row>
    <row r="58" spans="1:3" ht="15.75" thickBot="1" x14ac:dyDescent="0.3">
      <c r="A58" s="16" t="s">
        <v>79</v>
      </c>
      <c r="B58" s="17">
        <v>4874.46</v>
      </c>
      <c r="C58">
        <f t="shared" si="0"/>
        <v>8999.0030769230762</v>
      </c>
    </row>
    <row r="59" spans="1:3" ht="15.75" thickBot="1" x14ac:dyDescent="0.3">
      <c r="A59" s="16" t="s">
        <v>80</v>
      </c>
      <c r="B59" s="17">
        <v>3249.46</v>
      </c>
      <c r="C59">
        <f t="shared" si="0"/>
        <v>5999.0030769230762</v>
      </c>
    </row>
    <row r="60" spans="1:3" ht="15.75" thickBot="1" x14ac:dyDescent="0.3">
      <c r="A60" s="16" t="s">
        <v>81</v>
      </c>
      <c r="B60" s="17">
        <v>7041.13</v>
      </c>
      <c r="C60">
        <f t="shared" si="0"/>
        <v>12999.00923076923</v>
      </c>
    </row>
    <row r="61" spans="1:3" ht="15.75" thickBot="1" x14ac:dyDescent="0.3">
      <c r="A61" s="16" t="s">
        <v>82</v>
      </c>
      <c r="B61" s="17">
        <v>7041.13</v>
      </c>
      <c r="C61">
        <f t="shared" si="0"/>
        <v>12999.00923076923</v>
      </c>
    </row>
    <row r="62" spans="1:3" ht="15.75" thickBot="1" x14ac:dyDescent="0.3">
      <c r="A62" s="16" t="s">
        <v>37</v>
      </c>
      <c r="B62" s="17">
        <v>10827.92</v>
      </c>
      <c r="C62">
        <f t="shared" si="0"/>
        <v>19990.006153846152</v>
      </c>
    </row>
    <row r="63" spans="1:3" ht="15.75" thickBot="1" x14ac:dyDescent="0.3">
      <c r="A63" s="16" t="s">
        <v>40</v>
      </c>
      <c r="B63" s="17">
        <v>757.79</v>
      </c>
      <c r="C63">
        <f t="shared" si="0"/>
        <v>1398.9969230769229</v>
      </c>
    </row>
    <row r="64" spans="1:3" ht="15.75" thickBot="1" x14ac:dyDescent="0.3">
      <c r="A64" s="16" t="s">
        <v>83</v>
      </c>
      <c r="B64" s="17">
        <v>4869.58</v>
      </c>
      <c r="C64">
        <f t="shared" si="0"/>
        <v>8989.9938461538459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Лот № 1</vt:lpstr>
      <vt:lpstr>Лот № 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2020-02-14T10:51:26Z</dcterms:modified>
</cp:coreProperties>
</file>