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85DBFA21-0D7C-4C16-B1E1-CD5C74DE82EC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Форма Коммерческого Предложения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2" l="1"/>
  <c r="E11" i="2"/>
  <c r="E52" i="2" l="1"/>
  <c r="E53" i="2" s="1"/>
  <c r="E60" i="2"/>
  <c r="E26" i="2"/>
  <c r="E25" i="2"/>
  <c r="E24" i="2"/>
  <c r="E23" i="2"/>
  <c r="E22" i="2"/>
  <c r="E61" i="2" l="1"/>
  <c r="E62" i="2" s="1"/>
  <c r="E27" i="2"/>
  <c r="E28" i="2" s="1"/>
  <c r="E29" i="2" s="1"/>
  <c r="E34" i="2"/>
  <c r="E43" i="2" l="1"/>
  <c r="E42" i="2"/>
  <c r="E35" i="2"/>
  <c r="E14" i="2"/>
  <c r="E15" i="2"/>
  <c r="E12" i="2"/>
  <c r="E13" i="2"/>
  <c r="E36" i="2" l="1"/>
  <c r="E37" i="2" s="1"/>
  <c r="E44" i="2"/>
  <c r="E45" i="2" s="1"/>
  <c r="E46" i="2" s="1"/>
  <c r="E16" i="2"/>
  <c r="E17" i="2" l="1"/>
  <c r="E18" i="2"/>
  <c r="E38" i="2"/>
  <c r="E54" i="2" l="1"/>
  <c r="E55" i="2" s="1"/>
  <c r="E63" i="2" s="1"/>
</calcChain>
</file>

<file path=xl/sharedStrings.xml><?xml version="1.0" encoding="utf-8"?>
<sst xmlns="http://schemas.openxmlformats.org/spreadsheetml/2006/main" count="102" uniqueCount="53">
  <si>
    <t>ед.изм.</t>
  </si>
  <si>
    <t>кол-во</t>
  </si>
  <si>
    <t>шт.</t>
  </si>
  <si>
    <t>ГБ</t>
  </si>
  <si>
    <t>Гб</t>
  </si>
  <si>
    <t>Резервное копирование - объем хранимой копии</t>
  </si>
  <si>
    <t>Резервное копирование - защищаемое пространство</t>
  </si>
  <si>
    <t>Наименование работ</t>
  </si>
  <si>
    <t>Адрес IPv4</t>
  </si>
  <si>
    <t>Резервное копирование</t>
  </si>
  <si>
    <t>Оперативная память (vRAM), тип DDR4</t>
  </si>
  <si>
    <t>Система хранения данных, с использованием
SSD дисков с производительностью не менее 2 IOPS на 1 Гб</t>
  </si>
  <si>
    <t>Резервное копирование - количество виртуальных машин</t>
  </si>
  <si>
    <t>от «       »  __________________  2022 г.</t>
  </si>
  <si>
    <t xml:space="preserve">Должность </t>
  </si>
  <si>
    <t xml:space="preserve">ФИО </t>
  </si>
  <si>
    <t>Дата</t>
  </si>
  <si>
    <t>подпись</t>
  </si>
  <si>
    <t>МП</t>
  </si>
  <si>
    <t>цена</t>
  </si>
  <si>
    <t>Итого</t>
  </si>
  <si>
    <t>Всего к оплате</t>
  </si>
  <si>
    <t>сумма</t>
  </si>
  <si>
    <t>Сумма НДС</t>
  </si>
  <si>
    <t>Виртуальный процессор/ядро (vCPU), с тактовой частотой не менее 2,4 Ггц</t>
  </si>
  <si>
    <t xml:space="preserve">Интернет-канал (ширина 100 Мбит/c) </t>
  </si>
  <si>
    <t>Вычислительные ресурсы Kubernetes</t>
  </si>
  <si>
    <t>Вычислительные ресурсы vmWare</t>
  </si>
  <si>
    <t>Администрирования контура Kubernetes</t>
  </si>
  <si>
    <t>Услуги по миграции</t>
  </si>
  <si>
    <t xml:space="preserve">цена </t>
  </si>
  <si>
    <t>сумма руб/месяц</t>
  </si>
  <si>
    <t>Коммерческое предложение</t>
  </si>
  <si>
    <t>/наименование Претендента/</t>
  </si>
  <si>
    <t>Стоимость услуг по аренде вычислительных мощностей во внешнем центре обработки данных,  администрированию кластера Kubernetes и  работ по миграции существующих информационных систем из текущего ЦОДа для ООО «ХК «Авангард»</t>
  </si>
  <si>
    <t xml:space="preserve">Приложение к Форме № 1 </t>
  </si>
  <si>
    <t>Периодические услуги</t>
  </si>
  <si>
    <t>Разовые работы</t>
  </si>
  <si>
    <t>В случае, если стоимость резервного копирования рассчитывается исходя из количества виртуальных серверов - для включения в КП необходимо использовать данные ниже</t>
  </si>
  <si>
    <t>В случае, если стоимость резервного копирования рассчитывается исходя из объема защищаемого пространства - для включения в КП необходимо использовать данные ниже</t>
  </si>
  <si>
    <r>
      <t xml:space="preserve">Срок оказания </t>
    </r>
    <r>
      <rPr>
        <b/>
        <sz val="11"/>
        <rFont val="Times New Roman"/>
        <family val="1"/>
        <charset val="204"/>
      </rPr>
      <t xml:space="preserve">услуг:  
</t>
    </r>
    <r>
      <rPr>
        <sz val="11"/>
        <rFont val="Times New Roman"/>
        <family val="1"/>
        <charset val="204"/>
      </rPr>
      <t xml:space="preserve">- Услуги по аренде вычислительных мощностей и программного обеспечения предоставляются в течение всего срока действия договора.
- Услуги по администрированию кластера Kubernetes предоставляются в течение всего срока действия договора. 
- Миграция информационных систем клуба из текущего ЦОД в ЦОД Исполнителя осуществляется в срок не более 30 (тридцати) календарных дней с даты подписания договора. В этот срок входят работы по подготовке виртуальной инфраструктуры в ЦОД Исполнителя, работы по переносу.
</t>
    </r>
  </si>
  <si>
    <t>Итого стоимость Периодических услуг за один Отчетный период, руб. с учетом НДС</t>
  </si>
  <si>
    <t>В случае, если организация работает по УСН, строки "Сумма НДС" не заполняются, в них необходимо указать «НДС не облагается»</t>
  </si>
  <si>
    <t>Итого стоимость Периодических услуг за Двадцать четыре месяца, руб. с учетом НДС</t>
  </si>
  <si>
    <t>Итого Общая стоимость Предложения, включая Стоимость Периодических услуг за 24 месяца и стоимость Разовых работ, руб. с учетом НДС</t>
  </si>
  <si>
    <t xml:space="preserve">Стоимость работ по миграции </t>
  </si>
  <si>
    <r>
      <t>Усл</t>
    </r>
    <r>
      <rPr>
        <b/>
        <sz val="11"/>
        <rFont val="Times New Roman"/>
        <family val="1"/>
        <charset val="204"/>
      </rPr>
      <t xml:space="preserve">овия оплаты:  </t>
    </r>
    <r>
      <rPr>
        <sz val="11"/>
        <rFont val="Times New Roman"/>
        <family val="1"/>
        <charset val="204"/>
      </rPr>
      <t xml:space="preserve"> Стоимость Периодических Услуг за один Отчетный период, подлежащих уплате составляет ____________  рублей, в том числе НДС 20% _____________ рублей.</t>
    </r>
    <r>
      <rPr>
        <sz val="11"/>
        <color theme="1"/>
        <rFont val="Times New Roman"/>
        <family val="1"/>
        <charset val="204"/>
      </rPr>
      <t xml:space="preserve"> Оплата Периодических услуг производится ежемесячно в течение 10 (десяти) банковских дней с даты окончания соответствующего Отчетного периода, в размере фактически потребленных услуг за такой Отчетный период. Стоимость Разовых Услуг, подлежащих уплате  составляет ______________ рублей, в том числе НДС 20% ______________ рублей. Оплата разовых услуг по миграции в размере 100% (ста процентов) в течение 14 (четырнадцати) банковских после подписания договора на основании выставленного счета.</t>
    </r>
  </si>
  <si>
    <r>
      <t xml:space="preserve">Срок действия договора: </t>
    </r>
    <r>
      <rPr>
        <sz val="11"/>
        <color theme="1"/>
        <rFont val="Times New Roman"/>
        <family val="1"/>
        <charset val="204"/>
      </rPr>
      <t>Договор заключается на 24 (двадцать четыре) месяца и вступает в силу с даты его подписания.</t>
    </r>
  </si>
  <si>
    <r>
      <t xml:space="preserve">Гарантийные обязательства: </t>
    </r>
    <r>
      <rPr>
        <sz val="11"/>
        <color theme="1"/>
        <rFont val="Times New Roman"/>
        <family val="1"/>
        <charset val="204"/>
      </rPr>
      <t>уровень предоставления сервиса в соответствии с SLA указанным в Приложении №2 к Техническому заданию.</t>
    </r>
  </si>
  <si>
    <r>
      <t xml:space="preserve">Период фиксации цен: </t>
    </r>
    <r>
      <rPr>
        <sz val="11"/>
        <color theme="1"/>
        <rFont val="Times New Roman"/>
        <family val="1"/>
        <charset val="204"/>
      </rPr>
      <t>цены, указанные в коммерческом предложении, фиксируются и не подлежат изменению в течение срока действия договора.</t>
    </r>
  </si>
  <si>
    <t>Вычислительные ресурсы*</t>
  </si>
  <si>
    <r>
      <rPr>
        <b/>
        <sz val="11"/>
        <color theme="1"/>
        <rFont val="Times New Roman"/>
        <family val="1"/>
        <charset val="204"/>
      </rPr>
      <t>* -</t>
    </r>
    <r>
      <rPr>
        <sz val="11"/>
        <color theme="1"/>
        <rFont val="Times New Roman"/>
        <family val="1"/>
        <charset val="204"/>
      </rPr>
      <t xml:space="preserve"> Допускаются вычислительные мощности, соответствующие минимальным требованиям, указанным в Приложении №1 к Техническому Заданию</t>
    </r>
  </si>
  <si>
    <t>к Предложению на участие в Отборе № 35-2022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</si>
</sst>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₽-419]_-;\-* #,##0.00\ [$₽-419]_-;_-* &quot;-&quot;??\ [$₽-419]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u/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164" fontId="5" fillId="0" borderId="1" xfId="0" applyNumberFormat="1" applyFont="1" applyFill="1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164" fontId="0" fillId="0" borderId="0" xfId="0" applyNumberFormat="1"/>
    <xf numFmtId="14" fontId="11" fillId="0" borderId="0" xfId="0" applyNumberFormat="1" applyFont="1" applyAlignment="1">
      <alignment vertical="center"/>
    </xf>
    <xf numFmtId="0" fontId="0" fillId="0" borderId="0" xfId="0" applyAlignment="1"/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wrapText="1"/>
    </xf>
    <xf numFmtId="164" fontId="5" fillId="0" borderId="12" xfId="0" applyNumberFormat="1" applyFont="1" applyFill="1" applyBorder="1"/>
    <xf numFmtId="0" fontId="3" fillId="0" borderId="13" xfId="0" applyFont="1" applyFill="1" applyBorder="1" applyAlignment="1">
      <alignment vertical="center"/>
    </xf>
    <xf numFmtId="164" fontId="1" fillId="0" borderId="14" xfId="0" applyNumberFormat="1" applyFont="1" applyFill="1" applyBorder="1"/>
    <xf numFmtId="0" fontId="5" fillId="0" borderId="11" xfId="0" applyFont="1" applyFill="1" applyBorder="1" applyAlignment="1"/>
    <xf numFmtId="164" fontId="5" fillId="0" borderId="12" xfId="0" applyNumberFormat="1" applyFont="1" applyBorder="1"/>
    <xf numFmtId="164" fontId="5" fillId="0" borderId="19" xfId="0" applyNumberFormat="1" applyFont="1" applyFill="1" applyBorder="1"/>
    <xf numFmtId="0" fontId="7" fillId="0" borderId="12" xfId="0" applyFont="1" applyFill="1" applyBorder="1" applyAlignment="1">
      <alignment horizontal="center" vertical="center"/>
    </xf>
    <xf numFmtId="164" fontId="7" fillId="3" borderId="7" xfId="0" applyNumberFormat="1" applyFont="1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164" fontId="5" fillId="0" borderId="7" xfId="0" applyNumberFormat="1" applyFont="1" applyFill="1" applyBorder="1"/>
    <xf numFmtId="164" fontId="3" fillId="3" borderId="7" xfId="0" applyNumberFormat="1" applyFont="1" applyFill="1" applyBorder="1" applyAlignment="1">
      <alignment vertical="center"/>
    </xf>
    <xf numFmtId="164" fontId="20" fillId="3" borderId="7" xfId="0" applyNumberFormat="1" applyFont="1" applyFill="1" applyBorder="1"/>
    <xf numFmtId="0" fontId="10" fillId="2" borderId="37" xfId="0" applyFont="1" applyFill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9" fillId="0" borderId="25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26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3" fillId="3" borderId="32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left" vertical="top" wrapText="1"/>
    </xf>
    <xf numFmtId="0" fontId="3" fillId="3" borderId="33" xfId="0" applyFont="1" applyFill="1" applyBorder="1" applyAlignment="1">
      <alignment horizontal="left" vertical="top" wrapText="1"/>
    </xf>
    <xf numFmtId="0" fontId="3" fillId="3" borderId="34" xfId="0" applyFont="1" applyFill="1" applyBorder="1" applyAlignment="1">
      <alignment horizontal="left" vertical="top" wrapText="1"/>
    </xf>
    <xf numFmtId="0" fontId="3" fillId="3" borderId="35" xfId="0" applyFont="1" applyFill="1" applyBorder="1" applyAlignment="1">
      <alignment horizontal="left" vertical="top" wrapText="1"/>
    </xf>
    <xf numFmtId="0" fontId="3" fillId="3" borderId="36" xfId="0" applyFont="1" applyFill="1" applyBorder="1" applyAlignment="1">
      <alignment horizontal="left" vertical="top" wrapText="1"/>
    </xf>
    <xf numFmtId="164" fontId="1" fillId="3" borderId="30" xfId="0" applyNumberFormat="1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29" xfId="0" applyFont="1" applyFill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9"/>
  <sheetViews>
    <sheetView tabSelected="1" view="pageBreakPreview" topLeftCell="A57" zoomScale="115" zoomScaleNormal="115" zoomScaleSheetLayoutView="115" workbookViewId="0">
      <selection activeCell="A71" sqref="A71:E71"/>
    </sheetView>
  </sheetViews>
  <sheetFormatPr defaultColWidth="8.875" defaultRowHeight="14.3" x14ac:dyDescent="0.25"/>
  <cols>
    <col min="1" max="1" width="71.5" customWidth="1"/>
    <col min="2" max="2" width="16.5" bestFit="1" customWidth="1"/>
    <col min="3" max="3" width="7.5" bestFit="1" customWidth="1"/>
    <col min="4" max="4" width="10" customWidth="1"/>
    <col min="5" max="5" width="13.375" customWidth="1"/>
    <col min="6" max="6" width="12.5" bestFit="1" customWidth="1"/>
    <col min="7" max="7" width="12" bestFit="1" customWidth="1"/>
  </cols>
  <sheetData>
    <row r="1" spans="1:8" x14ac:dyDescent="0.25">
      <c r="A1" s="81" t="s">
        <v>35</v>
      </c>
      <c r="B1" s="81"/>
      <c r="C1" s="81"/>
      <c r="D1" s="81"/>
      <c r="E1" s="81"/>
      <c r="F1" s="23"/>
      <c r="G1" s="23"/>
      <c r="H1" s="23"/>
    </row>
    <row r="2" spans="1:8" x14ac:dyDescent="0.25">
      <c r="A2" s="81" t="s">
        <v>52</v>
      </c>
      <c r="B2" s="81"/>
      <c r="C2" s="81"/>
      <c r="D2" s="81"/>
      <c r="E2" s="81"/>
      <c r="F2" s="23"/>
      <c r="G2" s="23"/>
      <c r="H2" s="23"/>
    </row>
    <row r="3" spans="1:8" ht="14.3" customHeight="1" x14ac:dyDescent="0.25">
      <c r="A3" s="81" t="s">
        <v>32</v>
      </c>
      <c r="B3" s="81"/>
      <c r="C3" s="81"/>
      <c r="D3" s="81"/>
      <c r="E3" s="81"/>
      <c r="F3" s="23"/>
      <c r="G3" s="23"/>
      <c r="H3" s="23"/>
    </row>
    <row r="4" spans="1:8" ht="14.3" customHeight="1" x14ac:dyDescent="0.25">
      <c r="A4" s="81" t="s">
        <v>33</v>
      </c>
      <c r="B4" s="81"/>
      <c r="C4" s="81"/>
      <c r="D4" s="81"/>
      <c r="E4" s="81"/>
      <c r="F4" s="23"/>
      <c r="G4" s="23"/>
      <c r="H4" s="23"/>
    </row>
    <row r="5" spans="1:8" x14ac:dyDescent="0.25">
      <c r="A5" s="81" t="s">
        <v>13</v>
      </c>
      <c r="B5" s="81"/>
      <c r="C5" s="81"/>
      <c r="D5" s="81"/>
      <c r="E5" s="81"/>
      <c r="F5" s="23"/>
      <c r="G5" s="23"/>
      <c r="H5" s="23"/>
    </row>
    <row r="7" spans="1:8" ht="36" customHeight="1" thickBot="1" x14ac:dyDescent="0.3">
      <c r="A7" s="100" t="s">
        <v>34</v>
      </c>
      <c r="B7" s="100"/>
      <c r="C7" s="100"/>
      <c r="D7" s="100"/>
      <c r="E7" s="100"/>
    </row>
    <row r="8" spans="1:8" ht="22.45" customHeight="1" thickBot="1" x14ac:dyDescent="0.3">
      <c r="A8" s="101" t="s">
        <v>36</v>
      </c>
      <c r="B8" s="102"/>
      <c r="C8" s="102"/>
      <c r="D8" s="102"/>
      <c r="E8" s="103"/>
    </row>
    <row r="9" spans="1:8" ht="17" thickBot="1" x14ac:dyDescent="0.3">
      <c r="A9" s="85" t="s">
        <v>26</v>
      </c>
      <c r="B9" s="86"/>
      <c r="C9" s="86"/>
      <c r="D9" s="86"/>
      <c r="E9" s="87"/>
    </row>
    <row r="10" spans="1:8" ht="27.2" x14ac:dyDescent="0.25">
      <c r="A10" s="38" t="s">
        <v>50</v>
      </c>
      <c r="B10" s="39" t="s">
        <v>0</v>
      </c>
      <c r="C10" s="39" t="s">
        <v>1</v>
      </c>
      <c r="D10" s="39" t="s">
        <v>30</v>
      </c>
      <c r="E10" s="40" t="s">
        <v>31</v>
      </c>
    </row>
    <row r="11" spans="1:8" x14ac:dyDescent="0.25">
      <c r="A11" s="26" t="s">
        <v>24</v>
      </c>
      <c r="B11" s="4" t="s">
        <v>2</v>
      </c>
      <c r="C11" s="8">
        <v>186</v>
      </c>
      <c r="D11" s="7">
        <v>0</v>
      </c>
      <c r="E11" s="27">
        <f>PRODUCT(C11,D11)</f>
        <v>0</v>
      </c>
      <c r="F11" s="21"/>
    </row>
    <row r="12" spans="1:8" x14ac:dyDescent="0.25">
      <c r="A12" s="26" t="s">
        <v>10</v>
      </c>
      <c r="B12" s="4" t="s">
        <v>4</v>
      </c>
      <c r="C12" s="8">
        <v>340</v>
      </c>
      <c r="D12" s="7">
        <v>0</v>
      </c>
      <c r="E12" s="27">
        <f t="shared" ref="E12:E13" si="0">PRODUCT(C12,D12)</f>
        <v>0</v>
      </c>
      <c r="F12" s="21"/>
    </row>
    <row r="13" spans="1:8" ht="27.2" x14ac:dyDescent="0.25">
      <c r="A13" s="28" t="s">
        <v>11</v>
      </c>
      <c r="B13" s="6" t="s">
        <v>4</v>
      </c>
      <c r="C13" s="9">
        <v>4300</v>
      </c>
      <c r="D13" s="7">
        <v>0</v>
      </c>
      <c r="E13" s="27">
        <f t="shared" si="0"/>
        <v>0</v>
      </c>
      <c r="F13" s="21"/>
    </row>
    <row r="14" spans="1:8" x14ac:dyDescent="0.25">
      <c r="A14" s="29" t="s">
        <v>8</v>
      </c>
      <c r="B14" s="4" t="s">
        <v>2</v>
      </c>
      <c r="C14" s="8">
        <v>10</v>
      </c>
      <c r="D14" s="7">
        <v>0</v>
      </c>
      <c r="E14" s="27">
        <f>D14</f>
        <v>0</v>
      </c>
      <c r="F14" s="21"/>
    </row>
    <row r="15" spans="1:8" x14ac:dyDescent="0.25">
      <c r="A15" s="29" t="s">
        <v>25</v>
      </c>
      <c r="B15" s="4" t="s">
        <v>2</v>
      </c>
      <c r="C15" s="8">
        <v>1</v>
      </c>
      <c r="D15" s="7">
        <v>0</v>
      </c>
      <c r="E15" s="27">
        <f>D15</f>
        <v>0</v>
      </c>
      <c r="F15" s="21"/>
    </row>
    <row r="16" spans="1:8" x14ac:dyDescent="0.25">
      <c r="A16" s="63" t="s">
        <v>20</v>
      </c>
      <c r="B16" s="64"/>
      <c r="C16" s="64"/>
      <c r="D16" s="64"/>
      <c r="E16" s="30">
        <f>SUM(E11:E15)</f>
        <v>0</v>
      </c>
      <c r="F16" s="21"/>
    </row>
    <row r="17" spans="1:7" ht="14.95" thickBot="1" x14ac:dyDescent="0.3">
      <c r="A17" s="61" t="s">
        <v>23</v>
      </c>
      <c r="B17" s="62"/>
      <c r="C17" s="62"/>
      <c r="D17" s="62"/>
      <c r="E17" s="35">
        <f>E16/100%*20%</f>
        <v>0</v>
      </c>
      <c r="F17" s="21"/>
    </row>
    <row r="18" spans="1:7" ht="14.95" thickBot="1" x14ac:dyDescent="0.3">
      <c r="A18" s="49" t="s">
        <v>21</v>
      </c>
      <c r="B18" s="50"/>
      <c r="C18" s="50"/>
      <c r="D18" s="51"/>
      <c r="E18" s="41">
        <f>SUM(E16:E17)</f>
        <v>0</v>
      </c>
      <c r="F18" s="21"/>
    </row>
    <row r="19" spans="1:7" ht="14.95" thickBot="1" x14ac:dyDescent="0.3">
      <c r="A19" s="31"/>
      <c r="B19" s="3"/>
      <c r="C19" s="3"/>
      <c r="D19" s="3"/>
      <c r="E19" s="32"/>
      <c r="F19" s="21"/>
      <c r="G19" s="21"/>
    </row>
    <row r="20" spans="1:7" ht="17" thickBot="1" x14ac:dyDescent="0.3">
      <c r="A20" s="85" t="s">
        <v>27</v>
      </c>
      <c r="B20" s="86"/>
      <c r="C20" s="86"/>
      <c r="D20" s="86"/>
      <c r="E20" s="87"/>
      <c r="F20" s="21"/>
    </row>
    <row r="21" spans="1:7" ht="27.2" x14ac:dyDescent="0.25">
      <c r="A21" s="38" t="s">
        <v>50</v>
      </c>
      <c r="B21" s="39" t="s">
        <v>0</v>
      </c>
      <c r="C21" s="39" t="s">
        <v>1</v>
      </c>
      <c r="D21" s="39" t="s">
        <v>19</v>
      </c>
      <c r="E21" s="40" t="s">
        <v>31</v>
      </c>
      <c r="F21" s="21"/>
    </row>
    <row r="22" spans="1:7" x14ac:dyDescent="0.25">
      <c r="A22" s="26" t="s">
        <v>24</v>
      </c>
      <c r="B22" s="4" t="s">
        <v>2</v>
      </c>
      <c r="C22" s="8">
        <v>30</v>
      </c>
      <c r="D22" s="7">
        <v>0</v>
      </c>
      <c r="E22" s="27">
        <f>PRODUCT(C22,D22)</f>
        <v>0</v>
      </c>
      <c r="F22" s="21"/>
    </row>
    <row r="23" spans="1:7" x14ac:dyDescent="0.25">
      <c r="A23" s="26" t="s">
        <v>10</v>
      </c>
      <c r="B23" s="4" t="s">
        <v>4</v>
      </c>
      <c r="C23" s="8">
        <v>80</v>
      </c>
      <c r="D23" s="7">
        <v>0</v>
      </c>
      <c r="E23" s="27">
        <f t="shared" ref="E23:E24" si="1">PRODUCT(C23,D23)</f>
        <v>0</v>
      </c>
      <c r="F23" s="21"/>
    </row>
    <row r="24" spans="1:7" ht="27.2" x14ac:dyDescent="0.25">
      <c r="A24" s="28" t="s">
        <v>11</v>
      </c>
      <c r="B24" s="6" t="s">
        <v>4</v>
      </c>
      <c r="C24" s="9">
        <v>2200</v>
      </c>
      <c r="D24" s="7">
        <v>0</v>
      </c>
      <c r="E24" s="27">
        <f t="shared" si="1"/>
        <v>0</v>
      </c>
      <c r="F24" s="21"/>
    </row>
    <row r="25" spans="1:7" x14ac:dyDescent="0.25">
      <c r="A25" s="29" t="s">
        <v>8</v>
      </c>
      <c r="B25" s="4" t="s">
        <v>2</v>
      </c>
      <c r="C25" s="8">
        <v>5</v>
      </c>
      <c r="D25" s="7">
        <v>0</v>
      </c>
      <c r="E25" s="27">
        <f>D25</f>
        <v>0</v>
      </c>
      <c r="F25" s="21"/>
    </row>
    <row r="26" spans="1:7" x14ac:dyDescent="0.25">
      <c r="A26" s="29" t="s">
        <v>25</v>
      </c>
      <c r="B26" s="4" t="s">
        <v>2</v>
      </c>
      <c r="C26" s="8">
        <v>1</v>
      </c>
      <c r="D26" s="7">
        <v>0</v>
      </c>
      <c r="E26" s="27">
        <f>D26</f>
        <v>0</v>
      </c>
      <c r="F26" s="21"/>
    </row>
    <row r="27" spans="1:7" x14ac:dyDescent="0.25">
      <c r="A27" s="63" t="s">
        <v>20</v>
      </c>
      <c r="B27" s="64"/>
      <c r="C27" s="64"/>
      <c r="D27" s="64"/>
      <c r="E27" s="30">
        <f>SUM(E22:E26)</f>
        <v>0</v>
      </c>
      <c r="F27" s="21"/>
    </row>
    <row r="28" spans="1:7" ht="14.95" thickBot="1" x14ac:dyDescent="0.3">
      <c r="A28" s="61" t="s">
        <v>23</v>
      </c>
      <c r="B28" s="62"/>
      <c r="C28" s="62"/>
      <c r="D28" s="62"/>
      <c r="E28" s="35">
        <f>E27/100%*20%</f>
        <v>0</v>
      </c>
      <c r="F28" s="21"/>
    </row>
    <row r="29" spans="1:7" ht="14.95" thickBot="1" x14ac:dyDescent="0.3">
      <c r="A29" s="49" t="s">
        <v>21</v>
      </c>
      <c r="B29" s="50"/>
      <c r="C29" s="50"/>
      <c r="D29" s="51"/>
      <c r="E29" s="41">
        <f>SUM(E27:E28)</f>
        <v>0</v>
      </c>
      <c r="F29" s="21"/>
    </row>
    <row r="30" spans="1:7" ht="14.95" thickBot="1" x14ac:dyDescent="0.3">
      <c r="A30" s="58"/>
      <c r="B30" s="59"/>
      <c r="C30" s="59"/>
      <c r="D30" s="59"/>
      <c r="E30" s="60"/>
      <c r="F30" s="21"/>
    </row>
    <row r="31" spans="1:7" ht="17" thickBot="1" x14ac:dyDescent="0.3">
      <c r="A31" s="88" t="s">
        <v>9</v>
      </c>
      <c r="B31" s="89"/>
      <c r="C31" s="89"/>
      <c r="D31" s="89"/>
      <c r="E31" s="90"/>
      <c r="F31" s="21"/>
    </row>
    <row r="32" spans="1:7" ht="33.299999999999997" customHeight="1" x14ac:dyDescent="0.25">
      <c r="A32" s="82" t="s">
        <v>38</v>
      </c>
      <c r="B32" s="83"/>
      <c r="C32" s="83"/>
      <c r="D32" s="83"/>
      <c r="E32" s="84"/>
      <c r="F32" s="21"/>
    </row>
    <row r="33" spans="1:6" ht="27.2" x14ac:dyDescent="0.25">
      <c r="A33" s="24" t="s">
        <v>9</v>
      </c>
      <c r="B33" s="5" t="s">
        <v>0</v>
      </c>
      <c r="C33" s="5" t="s">
        <v>1</v>
      </c>
      <c r="D33" s="5" t="s">
        <v>19</v>
      </c>
      <c r="E33" s="25" t="s">
        <v>31</v>
      </c>
      <c r="F33" s="21"/>
    </row>
    <row r="34" spans="1:6" x14ac:dyDescent="0.25">
      <c r="A34" s="33" t="s">
        <v>12</v>
      </c>
      <c r="B34" s="2" t="s">
        <v>2</v>
      </c>
      <c r="C34" s="9">
        <v>10</v>
      </c>
      <c r="D34" s="1">
        <v>0</v>
      </c>
      <c r="E34" s="30">
        <f>PRODUCT(C34,D34)</f>
        <v>0</v>
      </c>
      <c r="F34" s="21"/>
    </row>
    <row r="35" spans="1:6" x14ac:dyDescent="0.25">
      <c r="A35" s="33" t="s">
        <v>5</v>
      </c>
      <c r="B35" s="2" t="s">
        <v>3</v>
      </c>
      <c r="C35" s="6">
        <v>16000</v>
      </c>
      <c r="D35" s="1">
        <v>0</v>
      </c>
      <c r="E35" s="30">
        <f>PRODUCT(C35,D35)</f>
        <v>0</v>
      </c>
      <c r="F35" s="21"/>
    </row>
    <row r="36" spans="1:6" x14ac:dyDescent="0.25">
      <c r="A36" s="63" t="s">
        <v>20</v>
      </c>
      <c r="B36" s="64"/>
      <c r="C36" s="64"/>
      <c r="D36" s="64"/>
      <c r="E36" s="30">
        <f>SUM(E34:E35)</f>
        <v>0</v>
      </c>
      <c r="F36" s="21"/>
    </row>
    <row r="37" spans="1:6" ht="18" customHeight="1" thickBot="1" x14ac:dyDescent="0.3">
      <c r="A37" s="61" t="s">
        <v>23</v>
      </c>
      <c r="B37" s="62"/>
      <c r="C37" s="62"/>
      <c r="D37" s="62"/>
      <c r="E37" s="35">
        <f>E36/100%*20%</f>
        <v>0</v>
      </c>
      <c r="F37" s="21"/>
    </row>
    <row r="38" spans="1:6" ht="14.95" thickBot="1" x14ac:dyDescent="0.3">
      <c r="A38" s="49" t="s">
        <v>21</v>
      </c>
      <c r="B38" s="50"/>
      <c r="C38" s="50"/>
      <c r="D38" s="51"/>
      <c r="E38" s="41">
        <f>SUM(E36:E37)</f>
        <v>0</v>
      </c>
      <c r="F38" s="21"/>
    </row>
    <row r="39" spans="1:6" x14ac:dyDescent="0.25">
      <c r="A39" s="52"/>
      <c r="B39" s="53"/>
      <c r="C39" s="53"/>
      <c r="D39" s="53"/>
      <c r="E39" s="54"/>
      <c r="F39" s="21"/>
    </row>
    <row r="40" spans="1:6" ht="39.4" customHeight="1" x14ac:dyDescent="0.25">
      <c r="A40" s="46" t="s">
        <v>39</v>
      </c>
      <c r="B40" s="47"/>
      <c r="C40" s="47"/>
      <c r="D40" s="47"/>
      <c r="E40" s="48"/>
      <c r="F40" s="21"/>
    </row>
    <row r="41" spans="1:6" ht="27.2" x14ac:dyDescent="0.25">
      <c r="A41" s="24" t="s">
        <v>9</v>
      </c>
      <c r="B41" s="5" t="s">
        <v>0</v>
      </c>
      <c r="C41" s="5" t="s">
        <v>1</v>
      </c>
      <c r="D41" s="5" t="s">
        <v>19</v>
      </c>
      <c r="E41" s="25" t="s">
        <v>31</v>
      </c>
      <c r="F41" s="21"/>
    </row>
    <row r="42" spans="1:6" x14ac:dyDescent="0.25">
      <c r="A42" s="33" t="s">
        <v>6</v>
      </c>
      <c r="B42" s="2" t="s">
        <v>3</v>
      </c>
      <c r="C42" s="9">
        <v>4000</v>
      </c>
      <c r="D42" s="1">
        <v>0</v>
      </c>
      <c r="E42" s="30">
        <f>PRODUCT(C42,D42)</f>
        <v>0</v>
      </c>
    </row>
    <row r="43" spans="1:6" x14ac:dyDescent="0.25">
      <c r="A43" s="33" t="s">
        <v>5</v>
      </c>
      <c r="B43" s="2" t="s">
        <v>3</v>
      </c>
      <c r="C43" s="6">
        <v>16000</v>
      </c>
      <c r="D43" s="1">
        <v>0</v>
      </c>
      <c r="E43" s="30">
        <f>PRODUCT(C43,D43)</f>
        <v>0</v>
      </c>
    </row>
    <row r="44" spans="1:6" x14ac:dyDescent="0.25">
      <c r="A44" s="63" t="s">
        <v>20</v>
      </c>
      <c r="B44" s="64"/>
      <c r="C44" s="64"/>
      <c r="D44" s="64"/>
      <c r="E44" s="30">
        <f>SUM(E42:E43)</f>
        <v>0</v>
      </c>
    </row>
    <row r="45" spans="1:6" ht="14.95" thickBot="1" x14ac:dyDescent="0.3">
      <c r="A45" s="61" t="s">
        <v>23</v>
      </c>
      <c r="B45" s="62"/>
      <c r="C45" s="62"/>
      <c r="D45" s="62"/>
      <c r="E45" s="35">
        <f>E44/120%*20%</f>
        <v>0</v>
      </c>
    </row>
    <row r="46" spans="1:6" ht="14.95" thickBot="1" x14ac:dyDescent="0.3">
      <c r="A46" s="49" t="s">
        <v>21</v>
      </c>
      <c r="B46" s="50"/>
      <c r="C46" s="50"/>
      <c r="D46" s="51"/>
      <c r="E46" s="41">
        <f>SUM(E44:E45)</f>
        <v>0</v>
      </c>
    </row>
    <row r="47" spans="1:6" x14ac:dyDescent="0.25">
      <c r="A47" s="58"/>
      <c r="B47" s="59"/>
      <c r="C47" s="59"/>
      <c r="D47" s="59"/>
      <c r="E47" s="60"/>
    </row>
    <row r="48" spans="1:6" ht="16.3" x14ac:dyDescent="0.25">
      <c r="A48" s="55" t="s">
        <v>28</v>
      </c>
      <c r="B48" s="56"/>
      <c r="C48" s="56"/>
      <c r="D48" s="56"/>
      <c r="E48" s="57"/>
    </row>
    <row r="49" spans="1:5" ht="27.2" x14ac:dyDescent="0.25">
      <c r="A49" s="68" t="s">
        <v>7</v>
      </c>
      <c r="B49" s="69"/>
      <c r="C49" s="69"/>
      <c r="D49" s="70"/>
      <c r="E49" s="25" t="s">
        <v>31</v>
      </c>
    </row>
    <row r="50" spans="1:5" x14ac:dyDescent="0.25">
      <c r="A50" s="68" t="s">
        <v>28</v>
      </c>
      <c r="B50" s="69"/>
      <c r="C50" s="69"/>
      <c r="D50" s="70"/>
      <c r="E50" s="34"/>
    </row>
    <row r="51" spans="1:5" x14ac:dyDescent="0.25">
      <c r="A51" s="63" t="s">
        <v>20</v>
      </c>
      <c r="B51" s="64"/>
      <c r="C51" s="64"/>
      <c r="D51" s="64"/>
      <c r="E51" s="30">
        <f>E50</f>
        <v>0</v>
      </c>
    </row>
    <row r="52" spans="1:5" x14ac:dyDescent="0.25">
      <c r="A52" s="63" t="s">
        <v>23</v>
      </c>
      <c r="B52" s="64"/>
      <c r="C52" s="64"/>
      <c r="D52" s="64"/>
      <c r="E52" s="30">
        <f>E51/100%*20%</f>
        <v>0</v>
      </c>
    </row>
    <row r="53" spans="1:5" ht="14.95" thickBot="1" x14ac:dyDescent="0.3">
      <c r="A53" s="71" t="s">
        <v>21</v>
      </c>
      <c r="B53" s="72"/>
      <c r="C53" s="72"/>
      <c r="D53" s="72"/>
      <c r="E53" s="35">
        <f>SUM(E51:E52)</f>
        <v>0</v>
      </c>
    </row>
    <row r="54" spans="1:5" ht="26.5" customHeight="1" thickBot="1" x14ac:dyDescent="0.3">
      <c r="A54" s="107" t="s">
        <v>41</v>
      </c>
      <c r="B54" s="108"/>
      <c r="C54" s="108"/>
      <c r="D54" s="109"/>
      <c r="E54" s="37">
        <f>E53+E46+E38+E29+E18</f>
        <v>0</v>
      </c>
    </row>
    <row r="55" spans="1:5" ht="26.5" customHeight="1" thickBot="1" x14ac:dyDescent="0.3">
      <c r="A55" s="107" t="s">
        <v>43</v>
      </c>
      <c r="B55" s="108"/>
      <c r="C55" s="108"/>
      <c r="D55" s="109"/>
      <c r="E55" s="42">
        <f>E54*24</f>
        <v>0</v>
      </c>
    </row>
    <row r="56" spans="1:5" ht="17" thickBot="1" x14ac:dyDescent="0.3">
      <c r="A56" s="104" t="s">
        <v>37</v>
      </c>
      <c r="B56" s="105"/>
      <c r="C56" s="105"/>
      <c r="D56" s="105"/>
      <c r="E56" s="106"/>
    </row>
    <row r="57" spans="1:5" ht="16.3" x14ac:dyDescent="0.25">
      <c r="A57" s="113" t="s">
        <v>45</v>
      </c>
      <c r="B57" s="114"/>
      <c r="C57" s="114"/>
      <c r="D57" s="114"/>
      <c r="E57" s="115"/>
    </row>
    <row r="58" spans="1:5" x14ac:dyDescent="0.25">
      <c r="A58" s="73" t="s">
        <v>7</v>
      </c>
      <c r="B58" s="74"/>
      <c r="C58" s="74"/>
      <c r="D58" s="74"/>
      <c r="E58" s="36" t="s">
        <v>22</v>
      </c>
    </row>
    <row r="59" spans="1:5" x14ac:dyDescent="0.25">
      <c r="A59" s="73" t="s">
        <v>29</v>
      </c>
      <c r="B59" s="74"/>
      <c r="C59" s="74"/>
      <c r="D59" s="74"/>
      <c r="E59" s="34"/>
    </row>
    <row r="60" spans="1:5" x14ac:dyDescent="0.25">
      <c r="A60" s="63" t="s">
        <v>20</v>
      </c>
      <c r="B60" s="64"/>
      <c r="C60" s="64"/>
      <c r="D60" s="64"/>
      <c r="E60" s="30">
        <f>E59</f>
        <v>0</v>
      </c>
    </row>
    <row r="61" spans="1:5" ht="14.95" thickBot="1" x14ac:dyDescent="0.3">
      <c r="A61" s="61" t="s">
        <v>23</v>
      </c>
      <c r="B61" s="62"/>
      <c r="C61" s="62"/>
      <c r="D61" s="62"/>
      <c r="E61" s="35">
        <f>E60/100%*20%</f>
        <v>0</v>
      </c>
    </row>
    <row r="62" spans="1:5" ht="17.7" customHeight="1" thickBot="1" x14ac:dyDescent="0.3">
      <c r="A62" s="75" t="s">
        <v>21</v>
      </c>
      <c r="B62" s="76"/>
      <c r="C62" s="76"/>
      <c r="D62" s="77"/>
      <c r="E62" s="43">
        <f>SUM(E60:E61)</f>
        <v>0</v>
      </c>
    </row>
    <row r="63" spans="1:5" x14ac:dyDescent="0.25">
      <c r="A63" s="92" t="s">
        <v>44</v>
      </c>
      <c r="B63" s="93"/>
      <c r="C63" s="93"/>
      <c r="D63" s="94"/>
      <c r="E63" s="98">
        <f>E62+E55</f>
        <v>0</v>
      </c>
    </row>
    <row r="64" spans="1:5" ht="14.95" thickBot="1" x14ac:dyDescent="0.3">
      <c r="A64" s="95"/>
      <c r="B64" s="96"/>
      <c r="C64" s="96"/>
      <c r="D64" s="97"/>
      <c r="E64" s="99"/>
    </row>
    <row r="65" spans="1:20" ht="99.2" customHeight="1" x14ac:dyDescent="0.25">
      <c r="A65" s="110" t="s">
        <v>40</v>
      </c>
      <c r="B65" s="111"/>
      <c r="C65" s="111"/>
      <c r="D65" s="111"/>
      <c r="E65" s="112"/>
    </row>
    <row r="66" spans="1:20" ht="106" customHeight="1" x14ac:dyDescent="0.25">
      <c r="A66" s="78" t="s">
        <v>46</v>
      </c>
      <c r="B66" s="79"/>
      <c r="C66" s="79"/>
      <c r="D66" s="79"/>
      <c r="E66" s="80"/>
    </row>
    <row r="67" spans="1:20" ht="27.2" customHeight="1" x14ac:dyDescent="0.25">
      <c r="A67" s="78" t="s">
        <v>48</v>
      </c>
      <c r="B67" s="79"/>
      <c r="C67" s="79"/>
      <c r="D67" s="79"/>
      <c r="E67" s="80"/>
    </row>
    <row r="68" spans="1:20" ht="19.05" customHeight="1" x14ac:dyDescent="0.25">
      <c r="A68" s="65" t="s">
        <v>47</v>
      </c>
      <c r="B68" s="66"/>
      <c r="C68" s="66"/>
      <c r="D68" s="66"/>
      <c r="E68" s="67"/>
    </row>
    <row r="69" spans="1:20" ht="24.45" customHeight="1" x14ac:dyDescent="0.25">
      <c r="A69" s="78" t="s">
        <v>49</v>
      </c>
      <c r="B69" s="79"/>
      <c r="C69" s="79"/>
      <c r="D69" s="79"/>
      <c r="E69" s="80"/>
    </row>
    <row r="70" spans="1:20" ht="24.45" customHeight="1" x14ac:dyDescent="0.25">
      <c r="A70" s="44"/>
      <c r="B70" s="44"/>
      <c r="C70" s="44"/>
      <c r="D70" s="44"/>
      <c r="E70" s="44"/>
    </row>
    <row r="71" spans="1:20" ht="31.95" customHeight="1" x14ac:dyDescent="0.25">
      <c r="A71" s="45" t="s">
        <v>51</v>
      </c>
      <c r="B71" s="45"/>
      <c r="C71" s="45"/>
      <c r="D71" s="45"/>
      <c r="E71" s="45"/>
    </row>
    <row r="72" spans="1:20" ht="29.9" customHeight="1" x14ac:dyDescent="0.25">
      <c r="A72" s="91" t="s">
        <v>42</v>
      </c>
      <c r="B72" s="91"/>
      <c r="C72" s="91"/>
      <c r="D72" s="91"/>
      <c r="E72" s="91"/>
    </row>
    <row r="73" spans="1:20" x14ac:dyDescent="0.25">
      <c r="A73" s="10"/>
      <c r="B73" s="10"/>
      <c r="C73" s="10"/>
      <c r="D73" s="10"/>
    </row>
    <row r="74" spans="1:20" x14ac:dyDescent="0.25">
      <c r="A74" s="10" t="s">
        <v>14</v>
      </c>
      <c r="B74" s="10" t="s">
        <v>15</v>
      </c>
      <c r="C74" s="10"/>
      <c r="D74" s="10" t="s">
        <v>16</v>
      </c>
      <c r="E74" s="22"/>
    </row>
    <row r="75" spans="1:20" x14ac:dyDescent="0.25">
      <c r="A75" s="20" t="s">
        <v>17</v>
      </c>
      <c r="B75" s="18"/>
      <c r="C75" s="18"/>
      <c r="D75" s="15"/>
      <c r="E75" s="16"/>
    </row>
    <row r="76" spans="1:20" ht="15.45" customHeight="1" x14ac:dyDescent="0.25">
      <c r="A76" s="19" t="s">
        <v>18</v>
      </c>
      <c r="B76" s="17"/>
      <c r="C76" s="10"/>
      <c r="D76" s="10"/>
      <c r="E76" s="14"/>
      <c r="F76" s="11"/>
      <c r="G76" s="12"/>
      <c r="H76" s="12"/>
      <c r="I76" s="12"/>
      <c r="J76" s="12"/>
      <c r="K76" s="12"/>
      <c r="L76" s="13"/>
      <c r="M76" s="13"/>
      <c r="N76" s="10"/>
      <c r="O76" s="10"/>
      <c r="P76" s="10"/>
      <c r="Q76" s="10"/>
      <c r="R76" s="10"/>
      <c r="S76" s="10"/>
      <c r="T76" s="10"/>
    </row>
    <row r="77" spans="1:20" x14ac:dyDescent="0.25">
      <c r="F77" s="14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3.75" customHeight="1" x14ac:dyDescent="0.25">
      <c r="F78" s="16"/>
      <c r="G78" s="15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5">
      <c r="F79" s="14"/>
      <c r="G79" s="10"/>
      <c r="H79" s="10"/>
      <c r="I79" s="10"/>
      <c r="J79" s="10"/>
    </row>
  </sheetData>
  <mergeCells count="51">
    <mergeCell ref="A72:E72"/>
    <mergeCell ref="A63:D64"/>
    <mergeCell ref="E63:E64"/>
    <mergeCell ref="A7:E7"/>
    <mergeCell ref="A2:E2"/>
    <mergeCell ref="A8:E8"/>
    <mergeCell ref="A56:E56"/>
    <mergeCell ref="A54:D54"/>
    <mergeCell ref="A55:D55"/>
    <mergeCell ref="A5:E5"/>
    <mergeCell ref="A4:E4"/>
    <mergeCell ref="A3:E3"/>
    <mergeCell ref="A65:E65"/>
    <mergeCell ref="A66:E66"/>
    <mergeCell ref="A69:E69"/>
    <mergeCell ref="A57:E57"/>
    <mergeCell ref="A1:E1"/>
    <mergeCell ref="A18:D18"/>
    <mergeCell ref="A37:D37"/>
    <mergeCell ref="A32:E32"/>
    <mergeCell ref="A9:E9"/>
    <mergeCell ref="A16:D16"/>
    <mergeCell ref="A17:D17"/>
    <mergeCell ref="A31:E31"/>
    <mergeCell ref="A20:E20"/>
    <mergeCell ref="A36:D36"/>
    <mergeCell ref="A30:E30"/>
    <mergeCell ref="A27:D27"/>
    <mergeCell ref="A28:D28"/>
    <mergeCell ref="A29:D29"/>
    <mergeCell ref="A59:D59"/>
    <mergeCell ref="A60:D60"/>
    <mergeCell ref="A61:D61"/>
    <mergeCell ref="A62:D62"/>
    <mergeCell ref="A67:E67"/>
    <mergeCell ref="A71:E71"/>
    <mergeCell ref="A40:E40"/>
    <mergeCell ref="A46:D46"/>
    <mergeCell ref="A39:E39"/>
    <mergeCell ref="A38:D38"/>
    <mergeCell ref="A48:E48"/>
    <mergeCell ref="A47:E47"/>
    <mergeCell ref="A45:D45"/>
    <mergeCell ref="A44:D44"/>
    <mergeCell ref="A68:E68"/>
    <mergeCell ref="A50:D50"/>
    <mergeCell ref="A49:D49"/>
    <mergeCell ref="A51:D51"/>
    <mergeCell ref="A52:D52"/>
    <mergeCell ref="A53:D53"/>
    <mergeCell ref="A58:D58"/>
  </mergeCells>
  <pageMargins left="0.7" right="0.7" top="0.75" bottom="0.75" header="0.3" footer="0.3"/>
  <pageSetup paperSize="9" scale="73" orientation="portrait" r:id="rId1"/>
  <ignoredErrors>
    <ignoredError sqref="E45 E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Коммерческого Предложения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2022-10-14T11:43:37Z</dcterms:modified>
</cp:coreProperties>
</file>